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30" windowWidth="15480" windowHeight="697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'!$A$1:$Q$118</definedName>
  </definedNames>
  <calcPr fullCalcOnLoad="1"/>
</workbook>
</file>

<file path=xl/sharedStrings.xml><?xml version="1.0" encoding="utf-8"?>
<sst xmlns="http://schemas.openxmlformats.org/spreadsheetml/2006/main" count="353" uniqueCount="248">
  <si>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</si>
  <si>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</si>
  <si>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</si>
  <si>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</si>
  <si>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</si>
  <si>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</si>
  <si>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</si>
  <si>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</si>
  <si>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</si>
  <si>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</si>
  <si>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</si>
  <si>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</si>
  <si>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</si>
  <si>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</si>
  <si>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</si>
  <si>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</si>
  <si>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</si>
  <si>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</si>
  <si>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</si>
  <si>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</si>
  <si>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</si>
  <si>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</si>
  <si>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</si>
  <si>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</si>
  <si>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</si>
  <si>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</si>
  <si>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</si>
  <si>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</si>
  <si>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</si>
  <si>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</si>
  <si>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</si>
  <si>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</si>
  <si>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</si>
  <si>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</si>
  <si>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</si>
  <si>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</si>
  <si>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</si>
  <si>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</si>
  <si>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</si>
  <si>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</si>
  <si>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</si>
  <si>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</si>
  <si>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</si>
  <si>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1. ОБОВ'ЯЗКОВІ НАВЧАЛЬНІ ДИСЦИПЛІНИ</t>
  </si>
  <si>
    <t>2. ДИСЦИПЛІНИ ВІЛЬНОГО ВИБОРУ</t>
  </si>
  <si>
    <t>Кількість курсових проектів</t>
  </si>
  <si>
    <t xml:space="preserve"> Кількість курсових робіт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</si>
  <si>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</si>
  <si>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</si>
  <si>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</si>
  <si>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</si>
  <si>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</si>
  <si>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</si>
  <si>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</si>
  <si>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</t>
  </si>
  <si>
    <t>Д</t>
  </si>
  <si>
    <t>Переддипломна</t>
  </si>
  <si>
    <t>90 годин*</t>
  </si>
  <si>
    <t>Разом п. 1.1</t>
  </si>
  <si>
    <t>практич.</t>
  </si>
  <si>
    <t>1.1.1</t>
  </si>
  <si>
    <t>1.1.2</t>
  </si>
  <si>
    <t>1.1.3</t>
  </si>
  <si>
    <t>Іноземна мова (за професійним спрямуванням)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</si>
  <si>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</si>
  <si>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</si>
  <si>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</si>
  <si>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</si>
  <si>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</si>
  <si>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</si>
  <si>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</si>
  <si>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 xml:space="preserve">Кваліфікація: магістр з галузевого машинобудування </t>
  </si>
  <si>
    <t>А</t>
  </si>
  <si>
    <t>Науково-дослідна</t>
  </si>
  <si>
    <t>Інтелектуальна власність</t>
  </si>
  <si>
    <t>Високі технології в машинобудуванні</t>
  </si>
  <si>
    <t>Дослідження та випробування верстатів і верстатних комплексів</t>
  </si>
  <si>
    <t>Примітка. * 1 день на тиждень (15 тижнів)</t>
  </si>
  <si>
    <t>Т/П</t>
  </si>
  <si>
    <t>5 + 90 годин*</t>
  </si>
  <si>
    <t>Охорона праці в галузі та цивільний захист</t>
  </si>
  <si>
    <t>Наукова робота та принципи її організації</t>
  </si>
  <si>
    <t>Науково-дослідна робота магістранта</t>
  </si>
  <si>
    <t>Спецкурс за напрямком магістерської роботи</t>
  </si>
  <si>
    <t xml:space="preserve">Науково-дослідна практика </t>
  </si>
  <si>
    <t>Комп'ютерні системи інженерного аналізу</t>
  </si>
  <si>
    <t>Сучасні програмні засоби у наукових дослідженнях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</si>
  <si>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</si>
  <si>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з галузі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</si>
  <si>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</si>
  <si>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форма навчання: </t>
    </r>
    <r>
      <rPr>
        <b/>
        <sz val="16"/>
        <rFont val="Times New Roman"/>
        <family val="1"/>
      </rPr>
      <t xml:space="preserve">денна  </t>
    </r>
  </si>
  <si>
    <t>НАЗВА НАВЧАЛЬНОЇ ДИСЦИПЛІНИ</t>
  </si>
  <si>
    <t>Кількість кредитів ЄКТС</t>
  </si>
  <si>
    <t>Строк навчання - 1 рік 9 місяців</t>
  </si>
  <si>
    <r>
      <t xml:space="preserve">освітньо-наукова програма: </t>
    </r>
    <r>
      <rPr>
        <b/>
        <sz val="16"/>
        <rFont val="Times New Roman"/>
        <family val="1"/>
      </rPr>
      <t>"Галузеве машинобудування"</t>
    </r>
  </si>
  <si>
    <t>Кваліфікаційна робота магістра</t>
  </si>
  <si>
    <t>Захист кваліфікаційної роботи магістра</t>
  </si>
  <si>
    <t>Виконання кваліфікаційної роботи магістра</t>
  </si>
  <si>
    <t>1.1.1.1</t>
  </si>
  <si>
    <t>1.1.1.2</t>
  </si>
  <si>
    <t>1.1.1.3</t>
  </si>
  <si>
    <t>Динаміка підйомно-транспортних, будівельних і дорожніх машин</t>
  </si>
  <si>
    <t xml:space="preserve">Загальна кількість </t>
  </si>
  <si>
    <t xml:space="preserve">Кількість годин на тиждень </t>
  </si>
  <si>
    <t xml:space="preserve"> Кількість екзаменів</t>
  </si>
  <si>
    <t>Кількість заліків</t>
  </si>
  <si>
    <t>вибіркові</t>
  </si>
  <si>
    <t>Зав. кафедри ПТМ</t>
  </si>
  <si>
    <t>М. Ю. Дорохов</t>
  </si>
  <si>
    <t>1.2 Цикл професійної підготовки</t>
  </si>
  <si>
    <t>1.4 Практична підготовка</t>
  </si>
  <si>
    <t>1.4.1</t>
  </si>
  <si>
    <t>1.4.2</t>
  </si>
  <si>
    <t>Разом п. 1.4</t>
  </si>
  <si>
    <t>1.5.1</t>
  </si>
  <si>
    <t>Разом п. 1.5</t>
  </si>
  <si>
    <t>1.3 Цикл науково-дослідної підготовки</t>
  </si>
  <si>
    <t>1.3.2.2</t>
  </si>
  <si>
    <t>1.3.4</t>
  </si>
  <si>
    <t>2.1.1</t>
  </si>
  <si>
    <t>2.1.2</t>
  </si>
  <si>
    <t>1.2.1</t>
  </si>
  <si>
    <t>Разом п. 1.2</t>
  </si>
  <si>
    <t>Разом п. 2.1</t>
  </si>
  <si>
    <t>Основи сучасних теорій управління якістю технологічних систем</t>
  </si>
  <si>
    <t xml:space="preserve">Разом вибіркові компоненти освітньої програми </t>
  </si>
  <si>
    <t xml:space="preserve">Разом обов'язкові компоненти освітньої програми </t>
  </si>
  <si>
    <t>Разом п. 1.3</t>
  </si>
  <si>
    <t>Методичні аспекти наукових досліджень</t>
  </si>
  <si>
    <t>Сучасні фізичні та математичні методи досліджень</t>
  </si>
  <si>
    <t>Теоретичні основи та практичні аспекти нанотехнологій</t>
  </si>
  <si>
    <t>2.2.1</t>
  </si>
  <si>
    <t>2.2.2</t>
  </si>
  <si>
    <t>Моделювання робочих процесів та експериментальні методи досліджень підйомно-транспортних, будівельних і дорожніх машин</t>
  </si>
  <si>
    <t>Мехатронні системи</t>
  </si>
  <si>
    <t>Спеціальні крани</t>
  </si>
  <si>
    <t>2.2.3</t>
  </si>
  <si>
    <t>2.2.4</t>
  </si>
  <si>
    <t>Надійність, ремонт та монтаж обладнання</t>
  </si>
  <si>
    <t>Транспортно-логістичні системи</t>
  </si>
  <si>
    <t>Теоретичні основи створення прогресивних конструкцій машин</t>
  </si>
  <si>
    <t>2.2.5</t>
  </si>
  <si>
    <t>2.2.6</t>
  </si>
  <si>
    <t>2.1 Цикл загальної підготовки</t>
  </si>
  <si>
    <t>1.3.1</t>
  </si>
  <si>
    <t>1.3.2</t>
  </si>
  <si>
    <t>1.3.2.1</t>
  </si>
  <si>
    <t>1.3.3</t>
  </si>
  <si>
    <t>2.2  Цикл професійної підготовки</t>
  </si>
  <si>
    <t>2.2.1.1</t>
  </si>
  <si>
    <t>2.2.1.2</t>
  </si>
  <si>
    <t>2.2.2.1</t>
  </si>
  <si>
    <t>2.2.2.2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</si>
  <si>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</si>
  <si>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</si>
  <si>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</si>
  <si>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</si>
  <si>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</si>
  <si>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</si>
  <si>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</si>
  <si>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</si>
  <si>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2.2.9.1</t>
  </si>
  <si>
    <t>2.2.9.2</t>
  </si>
  <si>
    <t>2.2.15</t>
  </si>
  <si>
    <t>2.3 Цикл науково-дослідної підготовки</t>
  </si>
  <si>
    <t>2.3.1</t>
  </si>
  <si>
    <t>2.3.2</t>
  </si>
  <si>
    <t>2.3.3</t>
  </si>
  <si>
    <t>2.3.4</t>
  </si>
  <si>
    <t>2.3.6</t>
  </si>
  <si>
    <t>Разом п. 2.2</t>
  </si>
  <si>
    <t>Разом п. 2.3</t>
  </si>
  <si>
    <t>Зав. кафедри АММО</t>
  </si>
  <si>
    <t>Е. П. Грибков</t>
  </si>
  <si>
    <t>2.3.7</t>
  </si>
  <si>
    <t>2.3.8</t>
  </si>
  <si>
    <t>2.3.5</t>
  </si>
  <si>
    <t>IV. АТЕСТАЦІЯ</t>
  </si>
  <si>
    <t>1.5 Атестація</t>
  </si>
  <si>
    <t xml:space="preserve">         (Ковальов В. Д.)</t>
  </si>
  <si>
    <t>І. ГРАФІК ОСВІТНЬОГО ПРОЦЕСУ</t>
  </si>
  <si>
    <t>2.1.3</t>
  </si>
  <si>
    <t>№</t>
  </si>
  <si>
    <t>Форма</t>
  </si>
  <si>
    <t>Екзамена-ційна сесія</t>
  </si>
  <si>
    <t>1.2.2</t>
  </si>
  <si>
    <t>Математичне моделювання та оптимізація в галузевому машинобудуванні</t>
  </si>
  <si>
    <t>Основи академічного письма</t>
  </si>
  <si>
    <t>1.3.5</t>
  </si>
  <si>
    <t>Наукові основи надійності, довговічності та працездатності машин і обладнання</t>
  </si>
  <si>
    <t>Працевлаштування та ділова кар'єра</t>
  </si>
  <si>
    <t>1.1 Цикл загальної підготовки</t>
  </si>
  <si>
    <t>2.2.10.1</t>
  </si>
  <si>
    <t>2.2.10.2</t>
  </si>
  <si>
    <t>2.2.13.1</t>
  </si>
  <si>
    <t>2.2.13.2</t>
  </si>
  <si>
    <t>Стандартизація та сертифікація в галузевому машинобудуванні</t>
  </si>
  <si>
    <t>2.2.3.1</t>
  </si>
  <si>
    <t>2.2.3.2</t>
  </si>
  <si>
    <t>2.2.11.1</t>
  </si>
  <si>
    <t>2.2.11.2</t>
  </si>
  <si>
    <t>Динаміка та міцність металургійних машин</t>
  </si>
  <si>
    <t>2.2.9.3</t>
  </si>
  <si>
    <t>2.2.12.2</t>
  </si>
  <si>
    <t>2.2.12.1</t>
  </si>
  <si>
    <t>Перспективні напрями розвитку важкого  машинобудування</t>
  </si>
  <si>
    <t>Теорія чисельного моделювання пластичної деформації</t>
  </si>
  <si>
    <t>Механічне обладнання металургійних заводів</t>
  </si>
  <si>
    <t>1, 1, 1, 2</t>
  </si>
  <si>
    <t>проєкти</t>
  </si>
  <si>
    <t>Автоматизоване проєктування виробів медичного призначення</t>
  </si>
  <si>
    <t>Автоматизоване проєктування верстатів</t>
  </si>
  <si>
    <t>Автоматизоване проєктування інструментів</t>
  </si>
  <si>
    <t>2.2.4.1</t>
  </si>
  <si>
    <t>2.2.4.2</t>
  </si>
  <si>
    <t>Автоматизоване проєктування підйомно-транспортних машин</t>
  </si>
  <si>
    <t>1, 2</t>
  </si>
  <si>
    <t>дисципліни циклу науково-дослідної підготовки</t>
  </si>
  <si>
    <t xml:space="preserve">Фізичне виховання </t>
  </si>
  <si>
    <t>1 ф*, 2дф*</t>
  </si>
  <si>
    <t>с*</t>
  </si>
  <si>
    <t>* Примітки: КРМ – захист кваліфікаційної роботи магістра; ф – факультатив; д – диференційований залік; с – секційні заняття; кількість заліків наведена без урахування факультативних дисциплін</t>
  </si>
  <si>
    <t>Частка кредитів ЄКТС у відсотках</t>
  </si>
  <si>
    <t>Кількість кредитів ЄКТС за курсами</t>
  </si>
  <si>
    <t>протокол № _____</t>
  </si>
  <si>
    <t>"     "                   2020 р.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</si>
  <si>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</si>
  <si>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на основі першого (бакалаврського) рівня вищої освіти</t>
  </si>
  <si>
    <t xml:space="preserve">V. ПЛАН ОСВІТНЬОГО ПРОЦЕСУ НА 2020/2021 НАВЧАЛЬНИЙ РІК         НАБІР 2020 РОКУ                              </t>
  </si>
  <si>
    <t>Дисципліна з інших ОП ДДМА</t>
  </si>
  <si>
    <t>Дисципліни вільного вибору (2 семестр)</t>
  </si>
  <si>
    <t>Дисципліни вільного вибору (1, 2 семестри)</t>
  </si>
  <si>
    <t>Автоматизоване проєктування верстатів (курсова робота)</t>
  </si>
  <si>
    <t>Автоматизоване проєктування виробів медичного призначення (курсова робота)</t>
  </si>
  <si>
    <t>Автоматизоване проєктування інструментів (курсова робота)</t>
  </si>
  <si>
    <t>Автоматизоване проєктування підйомно-транспортних машин (курсова робота)</t>
  </si>
  <si>
    <t>Механічне обладнання металургійних заводів (курсова робота)</t>
  </si>
  <si>
    <t>Мехатронні системи (курсова робота)</t>
  </si>
  <si>
    <t>Моделювання робочих процесів та експериментальні методи досліджень підйомно-транспортних, будівельних і дорожніх машин (курсова робота)</t>
  </si>
  <si>
    <t>Надійність, ремонт та монтаж обладнання (курсова робота)</t>
  </si>
  <si>
    <t>Спеціальні крани (курсова робота)</t>
  </si>
  <si>
    <t>Дисципліни вільного вибору (3 семестр)</t>
  </si>
  <si>
    <t>3 НАВЧАЛЬНІ ДИСЦИПЛІНИ ПОНАД НОРМАТИВНУ КІЛЬКІСТЬ КРЕДИТІВ ЄКТС</t>
  </si>
  <si>
    <t>3.1</t>
  </si>
  <si>
    <t>3.2</t>
  </si>
  <si>
    <t>Українська мова як іноземна (для іноземних громадян та осіб без громадянства)</t>
  </si>
  <si>
    <t>4 КРМ*</t>
  </si>
  <si>
    <t>Інженерний аналіз в CAE-системах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</si>
</sst>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#,##0;\-* #,##0_-;\ 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b/>
      <sz val="16"/>
      <name val="Times New Roman Cyr"/>
      <family val="0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/>
      <top style="thin"/>
      <bottom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 style="thin"/>
      <top style="thin">
        <color indexed="8"/>
      </top>
      <bottom style="medium"/>
    </border>
    <border>
      <left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2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0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3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3" fillId="32" borderId="0" xfId="53" applyNumberFormat="1" applyFont="1" applyFill="1" applyBorder="1" applyAlignment="1" applyProtection="1">
      <alignment vertical="center"/>
      <protection/>
    </xf>
    <xf numFmtId="175" fontId="23" fillId="32" borderId="0" xfId="53" applyNumberFormat="1" applyFont="1" applyFill="1" applyBorder="1" applyAlignment="1" applyProtection="1">
      <alignment horizontal="center" vertical="center" wrapText="1"/>
      <protection/>
    </xf>
    <xf numFmtId="0" fontId="23" fillId="32" borderId="0" xfId="53" applyNumberFormat="1" applyFont="1" applyFill="1" applyBorder="1" applyAlignment="1" applyProtection="1">
      <alignment horizontal="center" vertical="center" wrapText="1"/>
      <protection/>
    </xf>
    <xf numFmtId="1" fontId="22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6" fillId="0" borderId="0" xfId="53" applyNumberFormat="1" applyFont="1" applyFill="1" applyBorder="1" applyAlignment="1" applyProtection="1">
      <alignment horizontal="center" vertical="center"/>
      <protection/>
    </xf>
    <xf numFmtId="1" fontId="22" fillId="0" borderId="18" xfId="53" applyNumberFormat="1" applyFont="1" applyFill="1" applyBorder="1" applyAlignment="1">
      <alignment horizontal="center" vertical="center" wrapText="1"/>
      <protection/>
    </xf>
    <xf numFmtId="1" fontId="22" fillId="0" borderId="19" xfId="53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53" applyFont="1" applyFill="1" applyBorder="1" applyAlignment="1">
      <alignment horizontal="center" vertical="center" wrapText="1"/>
      <protection/>
    </xf>
    <xf numFmtId="175" fontId="6" fillId="0" borderId="27" xfId="53" applyNumberFormat="1" applyFont="1" applyFill="1" applyBorder="1" applyAlignment="1" applyProtection="1">
      <alignment vertical="center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185" fontId="6" fillId="0" borderId="0" xfId="53" applyNumberFormat="1" applyFont="1" applyFill="1" applyBorder="1" applyAlignment="1" applyProtection="1">
      <alignment vertical="center"/>
      <protection/>
    </xf>
    <xf numFmtId="174" fontId="10" fillId="0" borderId="26" xfId="53" applyNumberFormat="1" applyFont="1" applyFill="1" applyBorder="1" applyAlignment="1" applyProtection="1">
      <alignment horizontal="center" vertical="center"/>
      <protection/>
    </xf>
    <xf numFmtId="1" fontId="10" fillId="0" borderId="29" xfId="53" applyNumberFormat="1" applyFont="1" applyFill="1" applyBorder="1" applyAlignment="1" applyProtection="1">
      <alignment horizontal="center" vertical="center"/>
      <protection/>
    </xf>
    <xf numFmtId="1" fontId="6" fillId="0" borderId="29" xfId="53" applyNumberFormat="1" applyFont="1" applyFill="1" applyBorder="1" applyAlignment="1" applyProtection="1">
      <alignment horizontal="center" vertical="center"/>
      <protection/>
    </xf>
    <xf numFmtId="1" fontId="10" fillId="0" borderId="30" xfId="53" applyNumberFormat="1" applyFont="1" applyFill="1" applyBorder="1" applyAlignment="1" applyProtection="1">
      <alignment horizontal="center" vertical="center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1" fontId="10" fillId="0" borderId="31" xfId="53" applyNumberFormat="1" applyFont="1" applyFill="1" applyBorder="1" applyAlignment="1" applyProtection="1">
      <alignment horizontal="center" vertical="center"/>
      <protection/>
    </xf>
    <xf numFmtId="1" fontId="10" fillId="0" borderId="32" xfId="53" applyNumberFormat="1" applyFont="1" applyFill="1" applyBorder="1" applyAlignment="1" applyProtection="1">
      <alignment horizontal="center" vertical="center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1" fontId="6" fillId="0" borderId="34" xfId="53" applyNumberFormat="1" applyFont="1" applyFill="1" applyBorder="1" applyAlignment="1">
      <alignment horizontal="center" vertical="center" wrapText="1"/>
      <protection/>
    </xf>
    <xf numFmtId="1" fontId="10" fillId="0" borderId="33" xfId="53" applyNumberFormat="1" applyFont="1" applyFill="1" applyBorder="1" applyAlignment="1">
      <alignment horizontal="center" vertical="center" wrapText="1"/>
      <protection/>
    </xf>
    <xf numFmtId="1" fontId="6" fillId="0" borderId="33" xfId="53" applyNumberFormat="1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1" fontId="22" fillId="0" borderId="36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37" xfId="53" applyNumberFormat="1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1" fontId="11" fillId="0" borderId="38" xfId="53" applyNumberFormat="1" applyFont="1" applyFill="1" applyBorder="1" applyAlignment="1">
      <alignment horizontal="center" vertical="center" wrapText="1"/>
      <protection/>
    </xf>
    <xf numFmtId="1" fontId="10" fillId="0" borderId="16" xfId="53" applyNumberFormat="1" applyFont="1" applyFill="1" applyBorder="1" applyAlignment="1">
      <alignment horizontal="center" vertical="center" wrapText="1"/>
      <protection/>
    </xf>
    <xf numFmtId="1" fontId="10" fillId="0" borderId="31" xfId="53" applyNumberFormat="1" applyFont="1" applyFill="1" applyBorder="1" applyAlignment="1">
      <alignment horizontal="center" vertical="center" wrapText="1"/>
      <protection/>
    </xf>
    <xf numFmtId="1" fontId="10" fillId="0" borderId="29" xfId="53" applyNumberFormat="1" applyFont="1" applyFill="1" applyBorder="1" applyAlignment="1">
      <alignment horizontal="center" vertical="center" wrapText="1"/>
      <protection/>
    </xf>
    <xf numFmtId="1" fontId="10" fillId="0" borderId="39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6" fillId="0" borderId="12" xfId="53" applyNumberFormat="1" applyFont="1" applyFill="1" applyBorder="1" applyAlignment="1">
      <alignment horizontal="center" vertical="center" wrapText="1"/>
      <protection/>
    </xf>
    <xf numFmtId="1" fontId="10" fillId="0" borderId="37" xfId="53" applyNumberFormat="1" applyFont="1" applyFill="1" applyBorder="1" applyAlignment="1">
      <alignment horizontal="center" vertical="center" wrapText="1"/>
      <protection/>
    </xf>
    <xf numFmtId="1" fontId="10" fillId="0" borderId="34" xfId="53" applyNumberFormat="1" applyFont="1" applyFill="1" applyBorder="1" applyAlignment="1">
      <alignment horizontal="center" vertical="center" wrapText="1"/>
      <protection/>
    </xf>
    <xf numFmtId="1" fontId="10" fillId="0" borderId="40" xfId="53" applyNumberFormat="1" applyFont="1" applyFill="1" applyBorder="1" applyAlignment="1">
      <alignment horizontal="center" vertical="center" wrapText="1"/>
      <protection/>
    </xf>
    <xf numFmtId="1" fontId="6" fillId="0" borderId="37" xfId="53" applyNumberFormat="1" applyFont="1" applyFill="1" applyBorder="1" applyAlignment="1">
      <alignment horizontal="center" vertical="center" wrapText="1"/>
      <protection/>
    </xf>
    <xf numFmtId="1" fontId="6" fillId="0" borderId="40" xfId="53" applyNumberFormat="1" applyFont="1" applyFill="1" applyBorder="1" applyAlignment="1">
      <alignment horizontal="center" vertical="center" wrapText="1"/>
      <protection/>
    </xf>
    <xf numFmtId="49" fontId="6" fillId="0" borderId="41" xfId="53" applyNumberFormat="1" applyFont="1" applyFill="1" applyBorder="1" applyAlignment="1">
      <alignment horizontal="center" vertical="center" wrapText="1"/>
      <protection/>
    </xf>
    <xf numFmtId="1" fontId="11" fillId="0" borderId="36" xfId="53" applyNumberFormat="1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left" vertical="center" wrapText="1"/>
      <protection/>
    </xf>
    <xf numFmtId="0" fontId="10" fillId="0" borderId="34" xfId="53" applyFont="1" applyFill="1" applyBorder="1" applyAlignment="1">
      <alignment horizontal="center" vertical="center" wrapText="1"/>
      <protection/>
    </xf>
    <xf numFmtId="0" fontId="10" fillId="0" borderId="40" xfId="53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38" xfId="53" applyNumberFormat="1" applyFont="1" applyFill="1" applyBorder="1" applyAlignment="1">
      <alignment horizontal="center" vertical="center" wrapText="1"/>
      <protection/>
    </xf>
    <xf numFmtId="49" fontId="10" fillId="0" borderId="44" xfId="53" applyNumberFormat="1" applyFont="1" applyFill="1" applyBorder="1" applyAlignment="1">
      <alignment horizontal="center" vertical="center" wrapText="1"/>
      <protection/>
    </xf>
    <xf numFmtId="49" fontId="10" fillId="0" borderId="45" xfId="53" applyNumberFormat="1" applyFont="1" applyFill="1" applyBorder="1" applyAlignment="1">
      <alignment horizontal="center" vertical="center" wrapText="1"/>
      <protection/>
    </xf>
    <xf numFmtId="174" fontId="10" fillId="0" borderId="46" xfId="53" applyNumberFormat="1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left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186" fontId="6" fillId="0" borderId="48" xfId="0" applyNumberFormat="1" applyFont="1" applyFill="1" applyBorder="1" applyAlignment="1" applyProtection="1">
      <alignment horizontal="left" vertical="center" wrapText="1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" fontId="6" fillId="0" borderId="49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51" xfId="53" applyFont="1" applyFill="1" applyBorder="1" applyAlignment="1">
      <alignment horizontal="left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5" xfId="53" applyNumberFormat="1" applyFont="1" applyFill="1" applyBorder="1" applyAlignment="1">
      <alignment horizontal="center" vertical="center" wrapText="1"/>
      <protection/>
    </xf>
    <xf numFmtId="173" fontId="23" fillId="32" borderId="0" xfId="53" applyNumberFormat="1" applyFont="1" applyFill="1" applyBorder="1" applyAlignment="1" applyProtection="1">
      <alignment vertical="center"/>
      <protection/>
    </xf>
    <xf numFmtId="174" fontId="10" fillId="0" borderId="52" xfId="53" applyNumberFormat="1" applyFont="1" applyFill="1" applyBorder="1" applyAlignment="1">
      <alignment horizontal="center" vertical="center" wrapText="1"/>
      <protection/>
    </xf>
    <xf numFmtId="1" fontId="10" fillId="0" borderId="52" xfId="53" applyNumberFormat="1" applyFont="1" applyFill="1" applyBorder="1" applyAlignment="1">
      <alignment horizontal="center" vertical="center" wrapText="1"/>
      <protection/>
    </xf>
    <xf numFmtId="49" fontId="10" fillId="0" borderId="53" xfId="53" applyNumberFormat="1" applyFont="1" applyFill="1" applyBorder="1" applyAlignment="1">
      <alignment horizontal="center" vertical="center" wrapText="1"/>
      <protection/>
    </xf>
    <xf numFmtId="174" fontId="10" fillId="0" borderId="54" xfId="53" applyNumberFormat="1" applyFont="1" applyFill="1" applyBorder="1" applyAlignment="1">
      <alignment horizontal="center" vertical="center" wrapText="1"/>
      <protection/>
    </xf>
    <xf numFmtId="174" fontId="10" fillId="0" borderId="55" xfId="53" applyNumberFormat="1" applyFont="1" applyFill="1" applyBorder="1" applyAlignment="1">
      <alignment horizontal="center" vertical="center" wrapText="1"/>
      <protection/>
    </xf>
    <xf numFmtId="174" fontId="6" fillId="0" borderId="55" xfId="53" applyNumberFormat="1" applyFont="1" applyFill="1" applyBorder="1" applyAlignment="1">
      <alignment horizontal="center" vertical="center" wrapText="1"/>
      <protection/>
    </xf>
    <xf numFmtId="1" fontId="10" fillId="0" borderId="44" xfId="53" applyNumberFormat="1" applyFont="1" applyFill="1" applyBorder="1" applyAlignment="1">
      <alignment horizontal="center" vertical="center" wrapText="1"/>
      <protection/>
    </xf>
    <xf numFmtId="1" fontId="10" fillId="0" borderId="18" xfId="53" applyNumberFormat="1" applyFont="1" applyFill="1" applyBorder="1" applyAlignment="1">
      <alignment horizontal="center" vertical="center" wrapText="1"/>
      <protection/>
    </xf>
    <xf numFmtId="1" fontId="10" fillId="0" borderId="45" xfId="53" applyNumberFormat="1" applyFont="1" applyFill="1" applyBorder="1" applyAlignment="1">
      <alignment horizontal="center" vertical="center" wrapText="1"/>
      <protection/>
    </xf>
    <xf numFmtId="174" fontId="10" fillId="0" borderId="56" xfId="53" applyNumberFormat="1" applyFont="1" applyFill="1" applyBorder="1" applyAlignment="1">
      <alignment horizontal="center" vertical="center" wrapText="1"/>
      <protection/>
    </xf>
    <xf numFmtId="173" fontId="23" fillId="0" borderId="0" xfId="53" applyNumberFormat="1" applyFont="1" applyFill="1" applyBorder="1" applyAlignment="1" applyProtection="1">
      <alignment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0" fontId="6" fillId="0" borderId="11" xfId="53" applyNumberFormat="1" applyFont="1" applyFill="1" applyBorder="1" applyAlignment="1">
      <alignment horizontal="center" vertical="center" wrapText="1"/>
      <protection/>
    </xf>
    <xf numFmtId="0" fontId="6" fillId="0" borderId="13" xfId="53" applyNumberFormat="1" applyFont="1" applyFill="1" applyBorder="1" applyAlignment="1">
      <alignment horizontal="center" vertical="center" wrapText="1"/>
      <protection/>
    </xf>
    <xf numFmtId="1" fontId="6" fillId="0" borderId="32" xfId="0" applyNumberFormat="1" applyFont="1" applyFill="1" applyBorder="1" applyAlignment="1">
      <alignment horizontal="center" vertical="center"/>
    </xf>
    <xf numFmtId="176" fontId="6" fillId="0" borderId="40" xfId="53" applyNumberFormat="1" applyFont="1" applyFill="1" applyBorder="1" applyAlignment="1" applyProtection="1">
      <alignment horizontal="center" vertical="center"/>
      <protection/>
    </xf>
    <xf numFmtId="1" fontId="6" fillId="0" borderId="43" xfId="53" applyNumberFormat="1" applyFont="1" applyFill="1" applyBorder="1" applyAlignment="1">
      <alignment horizontal="center" vertical="center" wrapText="1"/>
      <protection/>
    </xf>
    <xf numFmtId="0" fontId="6" fillId="0" borderId="49" xfId="0" applyNumberFormat="1" applyFont="1" applyFill="1" applyBorder="1" applyAlignment="1">
      <alignment horizontal="center" vertical="center" wrapText="1"/>
    </xf>
    <xf numFmtId="176" fontId="6" fillId="0" borderId="16" xfId="53" applyNumberFormat="1" applyFont="1" applyFill="1" applyBorder="1" applyAlignment="1" applyProtection="1">
      <alignment horizontal="left" vertical="center"/>
      <protection/>
    </xf>
    <xf numFmtId="176" fontId="6" fillId="0" borderId="32" xfId="53" applyNumberFormat="1" applyFont="1" applyFill="1" applyBorder="1" applyAlignment="1" applyProtection="1">
      <alignment horizontal="left" vertical="center" wrapText="1"/>
      <protection/>
    </xf>
    <xf numFmtId="176" fontId="6" fillId="0" borderId="37" xfId="53" applyNumberFormat="1" applyFont="1" applyFill="1" applyBorder="1" applyAlignment="1" applyProtection="1">
      <alignment horizontal="left" vertical="center" wrapText="1"/>
      <protection/>
    </xf>
    <xf numFmtId="0" fontId="6" fillId="0" borderId="37" xfId="53" applyFont="1" applyFill="1" applyBorder="1" applyAlignment="1">
      <alignment horizontal="left" vertical="center" wrapText="1"/>
      <protection/>
    </xf>
    <xf numFmtId="0" fontId="6" fillId="0" borderId="32" xfId="53" applyFont="1" applyFill="1" applyBorder="1" applyAlignment="1">
      <alignment horizontal="left" vertical="center" wrapText="1"/>
      <protection/>
    </xf>
    <xf numFmtId="0" fontId="6" fillId="0" borderId="41" xfId="53" applyFont="1" applyFill="1" applyBorder="1" applyAlignment="1">
      <alignment horizontal="left" vertical="center" wrapText="1"/>
      <protection/>
    </xf>
    <xf numFmtId="174" fontId="10" fillId="0" borderId="57" xfId="53" applyNumberFormat="1" applyFont="1" applyFill="1" applyBorder="1" applyAlignment="1">
      <alignment horizontal="center" vertical="center" wrapText="1"/>
      <protection/>
    </xf>
    <xf numFmtId="1" fontId="10" fillId="0" borderId="46" xfId="53" applyNumberFormat="1" applyFont="1" applyFill="1" applyBorder="1" applyAlignment="1">
      <alignment horizontal="center" vertical="center" wrapText="1"/>
      <protection/>
    </xf>
    <xf numFmtId="1" fontId="10" fillId="0" borderId="53" xfId="53" applyNumberFormat="1" applyFont="1" applyFill="1" applyBorder="1" applyAlignment="1">
      <alignment horizontal="center" vertical="center" wrapText="1"/>
      <protection/>
    </xf>
    <xf numFmtId="1" fontId="10" fillId="0" borderId="58" xfId="53" applyNumberFormat="1" applyFont="1" applyFill="1" applyBorder="1" applyAlignment="1">
      <alignment horizontal="center" vertical="center" wrapText="1"/>
      <protection/>
    </xf>
    <xf numFmtId="174" fontId="10" fillId="0" borderId="45" xfId="53" applyNumberFormat="1" applyFont="1" applyFill="1" applyBorder="1" applyAlignment="1">
      <alignment horizontal="center" vertical="center" wrapText="1"/>
      <protection/>
    </xf>
    <xf numFmtId="1" fontId="6" fillId="0" borderId="38" xfId="53" applyNumberFormat="1" applyFont="1" applyFill="1" applyBorder="1" applyAlignment="1">
      <alignment horizontal="center" vertical="center" wrapText="1"/>
      <protection/>
    </xf>
    <xf numFmtId="173" fontId="10" fillId="0" borderId="48" xfId="0" applyNumberFormat="1" applyFont="1" applyFill="1" applyBorder="1" applyAlignment="1" applyProtection="1">
      <alignment horizontal="center" vertical="center"/>
      <protection/>
    </xf>
    <xf numFmtId="1" fontId="10" fillId="0" borderId="41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>
      <alignment horizontal="center" vertical="center" wrapText="1"/>
    </xf>
    <xf numFmtId="1" fontId="10" fillId="0" borderId="50" xfId="0" applyNumberFormat="1" applyFont="1" applyFill="1" applyBorder="1" applyAlignment="1" applyProtection="1">
      <alignment horizontal="center" vertical="center"/>
      <protection/>
    </xf>
    <xf numFmtId="1" fontId="10" fillId="0" borderId="60" xfId="0" applyNumberFormat="1" applyFont="1" applyFill="1" applyBorder="1" applyAlignment="1">
      <alignment horizontal="center" vertical="center" wrapText="1"/>
    </xf>
    <xf numFmtId="49" fontId="6" fillId="0" borderId="17" xfId="53" applyNumberFormat="1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NumberFormat="1" applyFont="1" applyFill="1" applyBorder="1" applyAlignment="1">
      <alignment horizontal="center" vertical="center" wrapText="1"/>
      <protection/>
    </xf>
    <xf numFmtId="174" fontId="10" fillId="0" borderId="16" xfId="53" applyNumberFormat="1" applyFont="1" applyFill="1" applyBorder="1" applyAlignment="1">
      <alignment horizontal="center" vertical="center" wrapText="1"/>
      <protection/>
    </xf>
    <xf numFmtId="174" fontId="10" fillId="0" borderId="61" xfId="53" applyNumberFormat="1" applyFont="1" applyFill="1" applyBorder="1" applyAlignment="1" applyProtection="1">
      <alignment horizontal="center" vertical="center"/>
      <protection/>
    </xf>
    <xf numFmtId="0" fontId="10" fillId="0" borderId="6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0" fontId="10" fillId="0" borderId="50" xfId="53" applyFont="1" applyFill="1" applyBorder="1" applyAlignment="1">
      <alignment horizontal="center" vertical="center" wrapText="1"/>
      <protection/>
    </xf>
    <xf numFmtId="0" fontId="10" fillId="0" borderId="60" xfId="53" applyFont="1" applyFill="1" applyBorder="1" applyAlignment="1">
      <alignment horizontal="center" vertical="center" wrapText="1"/>
      <protection/>
    </xf>
    <xf numFmtId="1" fontId="10" fillId="0" borderId="50" xfId="53" applyNumberFormat="1" applyFont="1" applyFill="1" applyBorder="1" applyAlignment="1">
      <alignment horizontal="center" vertical="center" wrapText="1"/>
      <protection/>
    </xf>
    <xf numFmtId="1" fontId="10" fillId="0" borderId="49" xfId="53" applyNumberFormat="1" applyFont="1" applyFill="1" applyBorder="1" applyAlignment="1">
      <alignment horizontal="center" vertical="center" wrapText="1"/>
      <protection/>
    </xf>
    <xf numFmtId="1" fontId="10" fillId="0" borderId="36" xfId="53" applyNumberFormat="1" applyFont="1" applyFill="1" applyBorder="1" applyAlignment="1">
      <alignment horizontal="center" vertical="center" wrapText="1"/>
      <protection/>
    </xf>
    <xf numFmtId="1" fontId="6" fillId="0" borderId="49" xfId="53" applyNumberFormat="1" applyFont="1" applyFill="1" applyBorder="1" applyAlignment="1">
      <alignment horizontal="center" vertical="center" wrapText="1"/>
      <protection/>
    </xf>
    <xf numFmtId="174" fontId="10" fillId="0" borderId="37" xfId="53" applyNumberFormat="1" applyFont="1" applyFill="1" applyBorder="1" applyAlignment="1">
      <alignment horizontal="center" vertical="center" wrapText="1"/>
      <protection/>
    </xf>
    <xf numFmtId="0" fontId="10" fillId="0" borderId="43" xfId="53" applyFont="1" applyFill="1" applyBorder="1" applyAlignment="1">
      <alignment horizontal="center" vertical="center" wrapText="1"/>
      <protection/>
    </xf>
    <xf numFmtId="0" fontId="6" fillId="0" borderId="48" xfId="53" applyFont="1" applyFill="1" applyBorder="1" applyAlignment="1">
      <alignment horizontal="left" vertical="center" wrapText="1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176" fontId="6" fillId="0" borderId="33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38" xfId="53" applyNumberFormat="1" applyFont="1" applyFill="1" applyBorder="1" applyAlignment="1" applyProtection="1">
      <alignment horizontal="center" vertical="center"/>
      <protection/>
    </xf>
    <xf numFmtId="176" fontId="10" fillId="0" borderId="34" xfId="53" applyNumberFormat="1" applyFont="1" applyFill="1" applyBorder="1" applyAlignment="1" applyProtection="1">
      <alignment horizontal="center" vertical="center"/>
      <protection/>
    </xf>
    <xf numFmtId="176" fontId="10" fillId="0" borderId="40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center" vertical="center"/>
      <protection/>
    </xf>
    <xf numFmtId="1" fontId="10" fillId="0" borderId="65" xfId="53" applyNumberFormat="1" applyFont="1" applyFill="1" applyBorder="1" applyAlignment="1">
      <alignment horizontal="center" vertical="center" wrapText="1"/>
      <protection/>
    </xf>
    <xf numFmtId="0" fontId="6" fillId="0" borderId="65" xfId="53" applyNumberFormat="1" applyFont="1" applyFill="1" applyBorder="1" applyAlignment="1" applyProtection="1">
      <alignment horizontal="center" vertical="center"/>
      <protection/>
    </xf>
    <xf numFmtId="0" fontId="6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45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12" xfId="53" applyNumberFormat="1" applyFont="1" applyFill="1" applyBorder="1" applyAlignment="1" applyProtection="1">
      <alignment horizontal="center" vertical="center"/>
      <protection/>
    </xf>
    <xf numFmtId="173" fontId="10" fillId="0" borderId="16" xfId="53" applyNumberFormat="1" applyFont="1" applyFill="1" applyBorder="1" applyAlignment="1" applyProtection="1">
      <alignment horizontal="center" vertical="center"/>
      <protection/>
    </xf>
    <xf numFmtId="176" fontId="10" fillId="0" borderId="16" xfId="53" applyNumberFormat="1" applyFont="1" applyFill="1" applyBorder="1" applyAlignment="1" applyProtection="1">
      <alignment horizontal="center" vertical="center"/>
      <protection/>
    </xf>
    <xf numFmtId="176" fontId="10" fillId="0" borderId="66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67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12" xfId="53" applyNumberFormat="1" applyFont="1" applyFill="1" applyBorder="1" applyAlignment="1" applyProtection="1">
      <alignment horizontal="center" vertical="center"/>
      <protection/>
    </xf>
    <xf numFmtId="49" fontId="6" fillId="0" borderId="37" xfId="53" applyNumberFormat="1" applyFont="1" applyFill="1" applyBorder="1" applyAlignment="1" applyProtection="1">
      <alignment horizontal="center" vertical="center"/>
      <protection/>
    </xf>
    <xf numFmtId="173" fontId="6" fillId="0" borderId="37" xfId="53" applyNumberFormat="1" applyFont="1" applyFill="1" applyBorder="1" applyAlignment="1" applyProtection="1">
      <alignment horizontal="center" vertical="center"/>
      <protection/>
    </xf>
    <xf numFmtId="176" fontId="6" fillId="0" borderId="37" xfId="53" applyNumberFormat="1" applyFont="1" applyFill="1" applyBorder="1" applyAlignment="1" applyProtection="1">
      <alignment horizontal="center" vertical="center"/>
      <protection/>
    </xf>
    <xf numFmtId="176" fontId="6" fillId="0" borderId="34" xfId="53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49" fontId="6" fillId="0" borderId="32" xfId="53" applyNumberFormat="1" applyFont="1" applyFill="1" applyBorder="1" applyAlignment="1">
      <alignment vertical="center" wrapText="1"/>
      <protection/>
    </xf>
    <xf numFmtId="0" fontId="6" fillId="0" borderId="29" xfId="53" applyNumberFormat="1" applyFont="1" applyFill="1" applyBorder="1" applyAlignment="1">
      <alignment horizontal="center" vertical="center" wrapText="1"/>
      <protection/>
    </xf>
    <xf numFmtId="49" fontId="6" fillId="0" borderId="39" xfId="53" applyNumberFormat="1" applyFont="1" applyFill="1" applyBorder="1" applyAlignment="1">
      <alignment horizontal="center" vertical="center" wrapText="1"/>
      <protection/>
    </xf>
    <xf numFmtId="175" fontId="6" fillId="0" borderId="30" xfId="53" applyNumberFormat="1" applyFont="1" applyFill="1" applyBorder="1" applyAlignment="1" applyProtection="1">
      <alignment horizontal="center" vertical="center" wrapText="1"/>
      <protection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175" fontId="6" fillId="0" borderId="38" xfId="0" applyNumberFormat="1" applyFont="1" applyFill="1" applyBorder="1" applyAlignment="1" applyProtection="1">
      <alignment horizontal="center" vertical="center" wrapText="1"/>
      <protection/>
    </xf>
    <xf numFmtId="1" fontId="10" fillId="0" borderId="34" xfId="53" applyNumberFormat="1" applyFont="1" applyFill="1" applyBorder="1" applyAlignment="1" applyProtection="1">
      <alignment horizontal="center" vertical="center"/>
      <protection/>
    </xf>
    <xf numFmtId="1" fontId="10" fillId="0" borderId="33" xfId="53" applyNumberFormat="1" applyFont="1" applyFill="1" applyBorder="1" applyAlignment="1" applyProtection="1">
      <alignment horizontal="center" vertical="center"/>
      <protection/>
    </xf>
    <xf numFmtId="1" fontId="6" fillId="0" borderId="33" xfId="53" applyNumberFormat="1" applyFont="1" applyFill="1" applyBorder="1" applyAlignment="1" applyProtection="1">
      <alignment horizontal="center" vertical="center"/>
      <protection/>
    </xf>
    <xf numFmtId="1" fontId="10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61" xfId="53" applyFont="1" applyFill="1" applyBorder="1" applyAlignment="1">
      <alignment horizontal="center" vertical="center" wrapText="1"/>
      <protection/>
    </xf>
    <xf numFmtId="0" fontId="10" fillId="0" borderId="63" xfId="53" applyFont="1" applyFill="1" applyBorder="1" applyAlignment="1">
      <alignment horizontal="center" vertical="center" wrapText="1"/>
      <protection/>
    </xf>
    <xf numFmtId="0" fontId="10" fillId="0" borderId="64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174" fontId="10" fillId="0" borderId="69" xfId="53" applyNumberFormat="1" applyFont="1" applyFill="1" applyBorder="1" applyAlignment="1">
      <alignment horizontal="center" vertical="center" wrapText="1"/>
      <protection/>
    </xf>
    <xf numFmtId="1" fontId="10" fillId="0" borderId="17" xfId="53" applyNumberFormat="1" applyFont="1" applyFill="1" applyBorder="1" applyAlignment="1">
      <alignment horizontal="center" vertical="center" wrapText="1"/>
      <protection/>
    </xf>
    <xf numFmtId="1" fontId="10" fillId="0" borderId="51" xfId="53" applyNumberFormat="1" applyFont="1" applyFill="1" applyBorder="1" applyAlignment="1">
      <alignment horizontal="center" vertical="center" wrapText="1"/>
      <protection/>
    </xf>
    <xf numFmtId="1" fontId="10" fillId="0" borderId="13" xfId="53" applyNumberFormat="1" applyFont="1" applyFill="1" applyBorder="1" applyAlignment="1">
      <alignment horizontal="center" vertical="center" wrapText="1"/>
      <protection/>
    </xf>
    <xf numFmtId="1" fontId="10" fillId="0" borderId="70" xfId="53" applyNumberFormat="1" applyFont="1" applyFill="1" applyBorder="1" applyAlignment="1">
      <alignment horizontal="center" vertical="center" wrapText="1"/>
      <protection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" fontId="10" fillId="0" borderId="25" xfId="53" applyNumberFormat="1" applyFont="1" applyFill="1" applyBorder="1" applyAlignment="1">
      <alignment horizontal="center" vertical="center" wrapText="1"/>
      <protection/>
    </xf>
    <xf numFmtId="1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4" fontId="10" fillId="0" borderId="16" xfId="0" applyNumberFormat="1" applyFont="1" applyFill="1" applyBorder="1" applyAlignment="1" applyProtection="1">
      <alignment horizontal="center" vertical="center"/>
      <protection/>
    </xf>
    <xf numFmtId="1" fontId="10" fillId="0" borderId="71" xfId="0" applyNumberFormat="1" applyFont="1" applyFill="1" applyBorder="1" applyAlignment="1">
      <alignment horizontal="center" vertical="center" wrapText="1"/>
    </xf>
    <xf numFmtId="174" fontId="10" fillId="0" borderId="72" xfId="53" applyNumberFormat="1" applyFont="1" applyFill="1" applyBorder="1" applyAlignment="1" applyProtection="1">
      <alignment horizontal="center" vertical="center"/>
      <protection/>
    </xf>
    <xf numFmtId="1" fontId="10" fillId="0" borderId="73" xfId="53" applyNumberFormat="1" applyFont="1" applyFill="1" applyBorder="1" applyAlignment="1" applyProtection="1">
      <alignment horizontal="center" vertical="center"/>
      <protection/>
    </xf>
    <xf numFmtId="174" fontId="10" fillId="0" borderId="74" xfId="53" applyNumberFormat="1" applyFont="1" applyFill="1" applyBorder="1" applyAlignment="1" applyProtection="1">
      <alignment horizontal="center" vertical="center"/>
      <protection/>
    </xf>
    <xf numFmtId="49" fontId="6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left" vertical="center"/>
      <protection/>
    </xf>
    <xf numFmtId="176" fontId="24" fillId="0" borderId="36" xfId="0" applyNumberFormat="1" applyFont="1" applyFill="1" applyBorder="1" applyAlignment="1" applyProtection="1">
      <alignment horizontal="center" vertical="center"/>
      <protection/>
    </xf>
    <xf numFmtId="174" fontId="10" fillId="0" borderId="41" xfId="0" applyNumberFormat="1" applyFont="1" applyFill="1" applyBorder="1" applyAlignment="1" applyProtection="1">
      <alignment horizontal="center" vertical="center"/>
      <protection/>
    </xf>
    <xf numFmtId="1" fontId="10" fillId="0" borderId="75" xfId="0" applyNumberFormat="1" applyFont="1" applyFill="1" applyBorder="1" applyAlignment="1" applyProtection="1">
      <alignment horizontal="center" vertical="center"/>
      <protection/>
    </xf>
    <xf numFmtId="0" fontId="10" fillId="0" borderId="49" xfId="53" applyFont="1" applyFill="1" applyBorder="1" applyAlignment="1">
      <alignment horizontal="center" vertical="center" wrapText="1"/>
      <protection/>
    </xf>
    <xf numFmtId="0" fontId="10" fillId="0" borderId="36" xfId="53" applyFont="1" applyFill="1" applyBorder="1" applyAlignment="1">
      <alignment horizontal="center" vertical="center" wrapText="1"/>
      <protection/>
    </xf>
    <xf numFmtId="174" fontId="10" fillId="0" borderId="59" xfId="53" applyNumberFormat="1" applyFont="1" applyFill="1" applyBorder="1" applyAlignment="1" applyProtection="1">
      <alignment horizontal="center" vertical="center"/>
      <protection/>
    </xf>
    <xf numFmtId="174" fontId="10" fillId="0" borderId="48" xfId="53" applyNumberFormat="1" applyFont="1" applyFill="1" applyBorder="1" applyAlignment="1" applyProtection="1">
      <alignment horizontal="center" vertical="center"/>
      <protection/>
    </xf>
    <xf numFmtId="1" fontId="10" fillId="0" borderId="76" xfId="53" applyNumberFormat="1" applyFont="1" applyFill="1" applyBorder="1" applyAlignment="1" applyProtection="1">
      <alignment horizontal="center" vertical="center"/>
      <protection/>
    </xf>
    <xf numFmtId="174" fontId="10" fillId="0" borderId="36" xfId="53" applyNumberFormat="1" applyFont="1" applyFill="1" applyBorder="1" applyAlignment="1" applyProtection="1">
      <alignment horizontal="center" vertical="center"/>
      <protection/>
    </xf>
    <xf numFmtId="174" fontId="10" fillId="0" borderId="56" xfId="53" applyNumberFormat="1" applyFont="1" applyFill="1" applyBorder="1" applyAlignment="1" applyProtection="1">
      <alignment horizontal="center" vertical="center"/>
      <protection/>
    </xf>
    <xf numFmtId="1" fontId="10" fillId="0" borderId="46" xfId="0" applyNumberFormat="1" applyFont="1" applyFill="1" applyBorder="1" applyAlignment="1" applyProtection="1">
      <alignment horizontal="center" vertical="center"/>
      <protection/>
    </xf>
    <xf numFmtId="1" fontId="10" fillId="0" borderId="52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56" xfId="0" applyNumberFormat="1" applyFont="1" applyFill="1" applyBorder="1" applyAlignment="1" applyProtection="1">
      <alignment horizontal="center" vertical="center"/>
      <protection/>
    </xf>
    <xf numFmtId="1" fontId="10" fillId="0" borderId="65" xfId="0" applyNumberFormat="1" applyFont="1" applyFill="1" applyBorder="1" applyAlignment="1" applyProtection="1">
      <alignment horizontal="center" vertical="center"/>
      <protection/>
    </xf>
    <xf numFmtId="1" fontId="10" fillId="0" borderId="77" xfId="0" applyNumberFormat="1" applyFont="1" applyFill="1" applyBorder="1" applyAlignment="1" applyProtection="1">
      <alignment horizontal="center" vertical="center"/>
      <protection/>
    </xf>
    <xf numFmtId="1" fontId="10" fillId="0" borderId="45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176" fontId="6" fillId="0" borderId="51" xfId="0" applyNumberFormat="1" applyFont="1" applyFill="1" applyBorder="1" applyAlignment="1" applyProtection="1">
      <alignment horizontal="left" vertical="center" wrapText="1"/>
      <protection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25" xfId="0" applyNumberFormat="1" applyFont="1" applyFill="1" applyBorder="1" applyAlignment="1" applyProtection="1">
      <alignment horizontal="center" vertical="center"/>
      <protection/>
    </xf>
    <xf numFmtId="174" fontId="10" fillId="0" borderId="69" xfId="0" applyNumberFormat="1" applyFont="1" applyFill="1" applyBorder="1" applyAlignment="1" applyProtection="1">
      <alignment horizontal="center" vertical="center"/>
      <protection/>
    </xf>
    <xf numFmtId="176" fontId="10" fillId="0" borderId="69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176" fontId="10" fillId="0" borderId="15" xfId="53" applyNumberFormat="1" applyFont="1" applyFill="1" applyBorder="1" applyAlignment="1">
      <alignment horizontal="center" vertical="center" wrapText="1"/>
      <protection/>
    </xf>
    <xf numFmtId="0" fontId="10" fillId="0" borderId="78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10" fillId="0" borderId="69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174" fontId="10" fillId="0" borderId="79" xfId="0" applyNumberFormat="1" applyFont="1" applyFill="1" applyBorder="1" applyAlignment="1" applyProtection="1">
      <alignment horizontal="center" vertical="center"/>
      <protection/>
    </xf>
    <xf numFmtId="1" fontId="10" fillId="0" borderId="79" xfId="0" applyNumberFormat="1" applyFont="1" applyFill="1" applyBorder="1" applyAlignment="1" applyProtection="1">
      <alignment horizontal="center" vertical="center"/>
      <protection/>
    </xf>
    <xf numFmtId="1" fontId="10" fillId="0" borderId="80" xfId="0" applyNumberFormat="1" applyFont="1" applyFill="1" applyBorder="1" applyAlignment="1" applyProtection="1">
      <alignment horizontal="center" vertical="center"/>
      <protection/>
    </xf>
    <xf numFmtId="1" fontId="10" fillId="0" borderId="81" xfId="0" applyNumberFormat="1" applyFont="1" applyFill="1" applyBorder="1" applyAlignment="1" applyProtection="1">
      <alignment horizontal="center" vertical="center"/>
      <protection/>
    </xf>
    <xf numFmtId="1" fontId="10" fillId="0" borderId="82" xfId="0" applyNumberFormat="1" applyFont="1" applyFill="1" applyBorder="1" applyAlignment="1" applyProtection="1">
      <alignment horizontal="center" vertical="center"/>
      <protection/>
    </xf>
    <xf numFmtId="1" fontId="10" fillId="0" borderId="83" xfId="0" applyNumberFormat="1" applyFont="1" applyFill="1" applyBorder="1" applyAlignment="1" applyProtection="1">
      <alignment horizontal="center" vertical="center"/>
      <protection/>
    </xf>
    <xf numFmtId="1" fontId="10" fillId="0" borderId="64" xfId="0" applyNumberFormat="1" applyFont="1" applyFill="1" applyBorder="1" applyAlignment="1" applyProtection="1">
      <alignment horizontal="center" vertical="center"/>
      <protection/>
    </xf>
    <xf numFmtId="1" fontId="10" fillId="0" borderId="57" xfId="53" applyNumberFormat="1" applyFont="1" applyFill="1" applyBorder="1" applyAlignment="1">
      <alignment horizontal="center" vertical="center" wrapText="1"/>
      <protection/>
    </xf>
    <xf numFmtId="0" fontId="10" fillId="0" borderId="71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left" vertical="center"/>
      <protection/>
    </xf>
    <xf numFmtId="0" fontId="10" fillId="0" borderId="66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67" xfId="53" applyNumberFormat="1" applyFont="1" applyFill="1" applyBorder="1" applyAlignment="1" applyProtection="1">
      <alignment horizontal="center" vertical="center"/>
      <protection/>
    </xf>
    <xf numFmtId="174" fontId="10" fillId="0" borderId="16" xfId="53" applyNumberFormat="1" applyFont="1" applyFill="1" applyBorder="1" applyAlignment="1" applyProtection="1">
      <alignment horizontal="center" vertical="center"/>
      <protection/>
    </xf>
    <xf numFmtId="0" fontId="10" fillId="0" borderId="16" xfId="53" applyNumberFormat="1" applyFont="1" applyFill="1" applyBorder="1" applyAlignment="1" applyProtection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66" xfId="53" applyNumberFormat="1" applyFont="1" applyFill="1" applyBorder="1" applyAlignment="1" applyProtection="1">
      <alignment horizontal="center" vertical="center"/>
      <protection/>
    </xf>
    <xf numFmtId="0" fontId="10" fillId="0" borderId="12" xfId="53" applyNumberFormat="1" applyFont="1" applyFill="1" applyBorder="1" applyAlignment="1" applyProtection="1">
      <alignment horizontal="center" vertical="center"/>
      <protection/>
    </xf>
    <xf numFmtId="49" fontId="6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35" xfId="53" applyNumberFormat="1" applyFont="1" applyFill="1" applyBorder="1" applyAlignment="1" applyProtection="1">
      <alignment horizontal="left" vertical="center"/>
      <protection/>
    </xf>
    <xf numFmtId="0" fontId="6" fillId="0" borderId="28" xfId="53" applyNumberFormat="1" applyFont="1" applyFill="1" applyBorder="1" applyAlignment="1" applyProtection="1">
      <alignment horizontal="center" vertical="center"/>
      <protection/>
    </xf>
    <xf numFmtId="0" fontId="6" fillId="0" borderId="29" xfId="53" applyNumberFormat="1" applyFont="1" applyFill="1" applyBorder="1" applyAlignment="1" applyProtection="1">
      <alignment horizontal="center" vertical="center"/>
      <protection/>
    </xf>
    <xf numFmtId="0" fontId="6" fillId="0" borderId="30" xfId="53" applyNumberFormat="1" applyFont="1" applyFill="1" applyBorder="1" applyAlignment="1" applyProtection="1">
      <alignment horizontal="center" vertical="center"/>
      <protection/>
    </xf>
    <xf numFmtId="0" fontId="10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31" xfId="53" applyNumberFormat="1" applyFont="1" applyFill="1" applyBorder="1" applyAlignment="1" applyProtection="1">
      <alignment horizontal="center" vertical="center"/>
      <protection/>
    </xf>
    <xf numFmtId="0" fontId="10" fillId="0" borderId="30" xfId="53" applyNumberFormat="1" applyFont="1" applyFill="1" applyBorder="1" applyAlignment="1" applyProtection="1">
      <alignment horizontal="center" vertical="center"/>
      <protection/>
    </xf>
    <xf numFmtId="0" fontId="10" fillId="0" borderId="33" xfId="53" applyNumberFormat="1" applyFont="1" applyFill="1" applyBorder="1" applyAlignment="1" applyProtection="1">
      <alignment horizontal="center" vertical="center"/>
      <protection/>
    </xf>
    <xf numFmtId="0" fontId="10" fillId="0" borderId="38" xfId="53" applyNumberFormat="1" applyFont="1" applyFill="1" applyBorder="1" applyAlignment="1" applyProtection="1">
      <alignment horizontal="center" vertical="center"/>
      <protection/>
    </xf>
    <xf numFmtId="174" fontId="10" fillId="0" borderId="37" xfId="53" applyNumberFormat="1" applyFont="1" applyFill="1" applyBorder="1" applyAlignment="1" applyProtection="1">
      <alignment horizontal="center" vertical="center"/>
      <protection/>
    </xf>
    <xf numFmtId="0" fontId="10" fillId="0" borderId="34" xfId="53" applyNumberFormat="1" applyFont="1" applyFill="1" applyBorder="1" applyAlignment="1" applyProtection="1">
      <alignment horizontal="center" vertical="center"/>
      <protection/>
    </xf>
    <xf numFmtId="0" fontId="10" fillId="0" borderId="40" xfId="53" applyNumberFormat="1" applyFont="1" applyFill="1" applyBorder="1" applyAlignment="1" applyProtection="1">
      <alignment horizontal="center" vertical="center"/>
      <protection/>
    </xf>
    <xf numFmtId="0" fontId="6" fillId="0" borderId="43" xfId="53" applyNumberFormat="1" applyFont="1" applyFill="1" applyBorder="1" applyAlignment="1" applyProtection="1">
      <alignment horizontal="center" vertical="center"/>
      <protection/>
    </xf>
    <xf numFmtId="0" fontId="6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34" xfId="53" applyNumberFormat="1" applyFont="1" applyFill="1" applyBorder="1" applyAlignment="1" applyProtection="1">
      <alignment horizontal="center" vertical="center"/>
      <protection/>
    </xf>
    <xf numFmtId="174" fontId="10" fillId="0" borderId="46" xfId="53" applyNumberFormat="1" applyFont="1" applyFill="1" applyBorder="1" applyAlignment="1" applyProtection="1">
      <alignment horizontal="center" vertical="center"/>
      <protection/>
    </xf>
    <xf numFmtId="0" fontId="10" fillId="0" borderId="46" xfId="53" applyNumberFormat="1" applyFont="1" applyFill="1" applyBorder="1" applyAlignment="1" applyProtection="1">
      <alignment horizontal="center" vertical="center"/>
      <protection/>
    </xf>
    <xf numFmtId="0" fontId="10" fillId="0" borderId="53" xfId="53" applyNumberFormat="1" applyFont="1" applyFill="1" applyBorder="1" applyAlignment="1" applyProtection="1">
      <alignment horizontal="center" vertical="center"/>
      <protection/>
    </xf>
    <xf numFmtId="0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44" xfId="53" applyNumberFormat="1" applyFont="1" applyFill="1" applyBorder="1" applyAlignment="1" applyProtection="1">
      <alignment horizontal="center" vertical="center"/>
      <protection/>
    </xf>
    <xf numFmtId="0" fontId="10" fillId="0" borderId="45" xfId="53" applyNumberFormat="1" applyFont="1" applyFill="1" applyBorder="1" applyAlignment="1" applyProtection="1">
      <alignment horizontal="center" vertical="center"/>
      <protection/>
    </xf>
    <xf numFmtId="49" fontId="6" fillId="0" borderId="71" xfId="53" applyNumberFormat="1" applyFont="1" applyFill="1" applyBorder="1" applyAlignment="1" applyProtection="1">
      <alignment horizontal="center" vertical="center"/>
      <protection/>
    </xf>
    <xf numFmtId="49" fontId="6" fillId="0" borderId="54" xfId="53" applyNumberFormat="1" applyFont="1" applyFill="1" applyBorder="1" applyAlignment="1" applyProtection="1">
      <alignment horizontal="center" vertical="center"/>
      <protection/>
    </xf>
    <xf numFmtId="176" fontId="6" fillId="0" borderId="31" xfId="53" applyNumberFormat="1" applyFont="1" applyFill="1" applyBorder="1" applyAlignment="1" applyProtection="1">
      <alignment horizontal="center" vertical="center"/>
      <protection/>
    </xf>
    <xf numFmtId="176" fontId="6" fillId="0" borderId="29" xfId="53" applyNumberFormat="1" applyFont="1" applyFill="1" applyBorder="1" applyAlignment="1" applyProtection="1">
      <alignment horizontal="center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/>
      <protection/>
    </xf>
    <xf numFmtId="176" fontId="10" fillId="0" borderId="31" xfId="53" applyNumberFormat="1" applyFont="1" applyFill="1" applyBorder="1" applyAlignment="1" applyProtection="1">
      <alignment horizontal="center" vertical="center"/>
      <protection/>
    </xf>
    <xf numFmtId="176" fontId="10" fillId="0" borderId="30" xfId="53" applyNumberFormat="1" applyFont="1" applyFill="1" applyBorder="1" applyAlignment="1" applyProtection="1">
      <alignment horizontal="center" vertical="center"/>
      <protection/>
    </xf>
    <xf numFmtId="173" fontId="6" fillId="0" borderId="32" xfId="53" applyNumberFormat="1" applyFont="1" applyFill="1" applyBorder="1" applyAlignment="1" applyProtection="1">
      <alignment horizontal="center" vertical="center"/>
      <protection/>
    </xf>
    <xf numFmtId="176" fontId="6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38" xfId="53" applyNumberFormat="1" applyFont="1" applyFill="1" applyBorder="1" applyAlignment="1" applyProtection="1">
      <alignment horizontal="center" vertical="center"/>
      <protection/>
    </xf>
    <xf numFmtId="49" fontId="6" fillId="0" borderId="55" xfId="53" applyNumberFormat="1" applyFont="1" applyFill="1" applyBorder="1" applyAlignment="1" applyProtection="1">
      <alignment horizontal="center" vertical="center"/>
      <protection/>
    </xf>
    <xf numFmtId="176" fontId="10" fillId="0" borderId="33" xfId="53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>
      <alignment horizontal="center" vertical="center" wrapText="1"/>
    </xf>
    <xf numFmtId="174" fontId="10" fillId="0" borderId="44" xfId="53" applyNumberFormat="1" applyFont="1" applyFill="1" applyBorder="1" applyAlignment="1">
      <alignment horizontal="center" vertical="center" wrapText="1"/>
      <protection/>
    </xf>
    <xf numFmtId="49" fontId="6" fillId="0" borderId="54" xfId="53" applyNumberFormat="1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  <xf numFmtId="49" fontId="6" fillId="0" borderId="84" xfId="53" applyNumberFormat="1" applyFont="1" applyFill="1" applyBorder="1" applyAlignment="1">
      <alignment horizontal="center" vertical="center" wrapText="1"/>
      <protection/>
    </xf>
    <xf numFmtId="1" fontId="6" fillId="0" borderId="55" xfId="53" applyNumberFormat="1" applyFont="1" applyFill="1" applyBorder="1" applyAlignment="1">
      <alignment horizontal="center" vertical="center" wrapText="1"/>
      <protection/>
    </xf>
    <xf numFmtId="49" fontId="6" fillId="0" borderId="55" xfId="53" applyNumberFormat="1" applyFont="1" applyFill="1" applyBorder="1" applyAlignment="1">
      <alignment horizontal="center" vertical="center" wrapText="1"/>
      <protection/>
    </xf>
    <xf numFmtId="49" fontId="6" fillId="0" borderId="75" xfId="53" applyNumberFormat="1" applyFont="1" applyFill="1" applyBorder="1" applyAlignment="1">
      <alignment horizontal="center" vertical="center" wrapText="1"/>
      <protection/>
    </xf>
    <xf numFmtId="0" fontId="6" fillId="0" borderId="59" xfId="53" applyFont="1" applyFill="1" applyBorder="1" applyAlignment="1">
      <alignment horizontal="center" vertical="center" wrapText="1"/>
      <protection/>
    </xf>
    <xf numFmtId="1" fontId="6" fillId="0" borderId="60" xfId="53" applyNumberFormat="1" applyFont="1" applyFill="1" applyBorder="1" applyAlignment="1">
      <alignment horizontal="center" vertical="center" wrapText="1"/>
      <protection/>
    </xf>
    <xf numFmtId="1" fontId="6" fillId="0" borderId="75" xfId="53" applyNumberFormat="1" applyFont="1" applyFill="1" applyBorder="1" applyAlignment="1">
      <alignment horizontal="center" vertical="center" wrapText="1"/>
      <protection/>
    </xf>
    <xf numFmtId="1" fontId="6" fillId="0" borderId="36" xfId="53" applyNumberFormat="1" applyFont="1" applyFill="1" applyBorder="1" applyAlignment="1">
      <alignment horizontal="center" vertical="center" wrapText="1"/>
      <protection/>
    </xf>
    <xf numFmtId="1" fontId="6" fillId="0" borderId="59" xfId="53" applyNumberFormat="1" applyFont="1" applyFill="1" applyBorder="1" applyAlignment="1">
      <alignment horizontal="center" vertical="center" wrapText="1"/>
      <protection/>
    </xf>
    <xf numFmtId="0" fontId="10" fillId="0" borderId="44" xfId="53" applyFont="1" applyFill="1" applyBorder="1" applyAlignment="1">
      <alignment horizontal="center" vertical="center" wrapText="1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174" fontId="10" fillId="0" borderId="80" xfId="53" applyNumberFormat="1" applyFont="1" applyFill="1" applyBorder="1" applyAlignment="1">
      <alignment horizontal="center" vertical="center" wrapText="1"/>
      <protection/>
    </xf>
    <xf numFmtId="1" fontId="10" fillId="0" borderId="80" xfId="53" applyNumberFormat="1" applyFont="1" applyFill="1" applyBorder="1" applyAlignment="1">
      <alignment horizontal="center" vertical="center" wrapText="1"/>
      <protection/>
    </xf>
    <xf numFmtId="1" fontId="10" fillId="0" borderId="46" xfId="53" applyNumberFormat="1" applyFont="1" applyFill="1" applyBorder="1" applyAlignment="1" applyProtection="1">
      <alignment horizontal="center" vertical="center"/>
      <protection/>
    </xf>
    <xf numFmtId="1" fontId="10" fillId="0" borderId="44" xfId="53" applyNumberFormat="1" applyFont="1" applyFill="1" applyBorder="1" applyAlignment="1" applyProtection="1">
      <alignment horizontal="center" vertical="center"/>
      <protection/>
    </xf>
    <xf numFmtId="1" fontId="10" fillId="0" borderId="18" xfId="53" applyNumberFormat="1" applyFont="1" applyFill="1" applyBorder="1" applyAlignment="1" applyProtection="1">
      <alignment horizontal="center" vertical="center"/>
      <protection/>
    </xf>
    <xf numFmtId="1" fontId="10" fillId="0" borderId="45" xfId="53" applyNumberFormat="1" applyFont="1" applyFill="1" applyBorder="1" applyAlignment="1" applyProtection="1">
      <alignment horizontal="center" vertical="center"/>
      <protection/>
    </xf>
    <xf numFmtId="174" fontId="10" fillId="0" borderId="45" xfId="53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/>
    </xf>
    <xf numFmtId="174" fontId="10" fillId="0" borderId="44" xfId="53" applyNumberFormat="1" applyFont="1" applyFill="1" applyBorder="1" applyAlignment="1" applyProtection="1">
      <alignment vertical="center"/>
      <protection/>
    </xf>
    <xf numFmtId="0" fontId="10" fillId="0" borderId="63" xfId="53" applyNumberFormat="1" applyFont="1" applyFill="1" applyBorder="1" applyAlignment="1" applyProtection="1">
      <alignment horizontal="center" vertical="center"/>
      <protection/>
    </xf>
    <xf numFmtId="174" fontId="10" fillId="0" borderId="64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35" xfId="0" applyFont="1" applyFill="1" applyBorder="1" applyAlignment="1" applyProtection="1">
      <alignment horizontal="right" vertical="center"/>
      <protection/>
    </xf>
    <xf numFmtId="0" fontId="12" fillId="0" borderId="35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52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176" fontId="6" fillId="0" borderId="66" xfId="53" applyNumberFormat="1" applyFont="1" applyFill="1" applyBorder="1" applyAlignment="1" applyProtection="1">
      <alignment horizontal="center" vertical="center" wrapText="1"/>
      <protection/>
    </xf>
    <xf numFmtId="176" fontId="6" fillId="0" borderId="11" xfId="53" applyNumberFormat="1" applyFont="1" applyFill="1" applyBorder="1" applyAlignment="1" applyProtection="1">
      <alignment horizontal="center" vertical="center" wrapText="1"/>
      <protection/>
    </xf>
    <xf numFmtId="176" fontId="6" fillId="0" borderId="67" xfId="53" applyNumberFormat="1" applyFont="1" applyFill="1" applyBorder="1" applyAlignment="1" applyProtection="1">
      <alignment horizontal="center" vertical="center" wrapText="1"/>
      <protection/>
    </xf>
    <xf numFmtId="0" fontId="10" fillId="0" borderId="45" xfId="0" applyFont="1" applyFill="1" applyBorder="1" applyAlignment="1">
      <alignment horizontal="center" vertical="center"/>
    </xf>
    <xf numFmtId="49" fontId="6" fillId="0" borderId="41" xfId="53" applyNumberFormat="1" applyFont="1" applyFill="1" applyBorder="1" applyAlignment="1" applyProtection="1">
      <alignment horizontal="center" vertical="center"/>
      <protection/>
    </xf>
    <xf numFmtId="0" fontId="6" fillId="0" borderId="48" xfId="53" applyNumberFormat="1" applyFont="1" applyFill="1" applyBorder="1" applyAlignment="1" applyProtection="1">
      <alignment horizontal="left" vertical="center"/>
      <protection/>
    </xf>
    <xf numFmtId="0" fontId="10" fillId="0" borderId="49" xfId="53" applyNumberFormat="1" applyFont="1" applyFill="1" applyBorder="1" applyAlignment="1" applyProtection="1">
      <alignment horizontal="center" vertical="center"/>
      <protection/>
    </xf>
    <xf numFmtId="0" fontId="6" fillId="0" borderId="50" xfId="53" applyNumberFormat="1" applyFont="1" applyFill="1" applyBorder="1" applyAlignment="1" applyProtection="1">
      <alignment horizontal="center" vertical="center"/>
      <protection/>
    </xf>
    <xf numFmtId="0" fontId="10" fillId="0" borderId="50" xfId="53" applyNumberFormat="1" applyFont="1" applyFill="1" applyBorder="1" applyAlignment="1" applyProtection="1">
      <alignment horizontal="center" vertical="center"/>
      <protection/>
    </xf>
    <xf numFmtId="0" fontId="10" fillId="0" borderId="36" xfId="53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174" fontId="10" fillId="0" borderId="57" xfId="53" applyNumberFormat="1" applyFont="1" applyFill="1" applyBorder="1" applyAlignment="1" applyProtection="1">
      <alignment horizontal="center" vertical="center"/>
      <protection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4" fontId="6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39" xfId="53" applyNumberFormat="1" applyFont="1" applyFill="1" applyBorder="1" applyAlignment="1" applyProtection="1">
      <alignment horizontal="center" vertical="center"/>
      <protection/>
    </xf>
    <xf numFmtId="173" fontId="6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29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174" fontId="6" fillId="0" borderId="37" xfId="53" applyNumberFormat="1" applyFont="1" applyFill="1" applyBorder="1" applyAlignment="1">
      <alignment horizontal="center" vertical="center" wrapText="1"/>
      <protection/>
    </xf>
    <xf numFmtId="1" fontId="6" fillId="0" borderId="68" xfId="53" applyNumberFormat="1" applyFont="1" applyFill="1" applyBorder="1" applyAlignment="1">
      <alignment horizontal="center" vertical="center" wrapText="1"/>
      <protection/>
    </xf>
    <xf numFmtId="174" fontId="6" fillId="0" borderId="41" xfId="53" applyNumberFormat="1" applyFont="1" applyFill="1" applyBorder="1" applyAlignment="1">
      <alignment horizontal="center" vertical="center" wrapText="1"/>
      <protection/>
    </xf>
    <xf numFmtId="1" fontId="6" fillId="0" borderId="50" xfId="53" applyNumberFormat="1" applyFont="1" applyFill="1" applyBorder="1" applyAlignment="1">
      <alignment horizontal="center" vertical="center" wrapText="1"/>
      <protection/>
    </xf>
    <xf numFmtId="1" fontId="6" fillId="0" borderId="48" xfId="53" applyNumberFormat="1" applyFont="1" applyFill="1" applyBorder="1" applyAlignment="1">
      <alignment horizontal="center" vertical="center" wrapText="1"/>
      <protection/>
    </xf>
    <xf numFmtId="174" fontId="6" fillId="0" borderId="75" xfId="53" applyNumberFormat="1" applyFont="1" applyFill="1" applyBorder="1" applyAlignment="1">
      <alignment horizontal="center" vertical="center" wrapText="1"/>
      <protection/>
    </xf>
    <xf numFmtId="1" fontId="6" fillId="0" borderId="41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174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1" fontId="10" fillId="0" borderId="78" xfId="53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175" fontId="10" fillId="0" borderId="13" xfId="53" applyNumberFormat="1" applyFont="1" applyFill="1" applyBorder="1" applyAlignment="1" applyProtection="1">
      <alignment horizontal="center" vertical="center"/>
      <protection/>
    </xf>
    <xf numFmtId="175" fontId="6" fillId="0" borderId="14" xfId="53" applyNumberFormat="1" applyFont="1" applyFill="1" applyBorder="1" applyAlignment="1" applyProtection="1">
      <alignment horizontal="center" vertical="center"/>
      <protection/>
    </xf>
    <xf numFmtId="175" fontId="6" fillId="0" borderId="16" xfId="53" applyNumberFormat="1" applyFont="1" applyFill="1" applyBorder="1" applyAlignment="1" applyProtection="1">
      <alignment horizontal="left" vertical="center"/>
      <protection/>
    </xf>
    <xf numFmtId="175" fontId="10" fillId="0" borderId="10" xfId="53" applyNumberFormat="1" applyFont="1" applyFill="1" applyBorder="1" applyAlignment="1" applyProtection="1">
      <alignment horizontal="right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10" fillId="0" borderId="11" xfId="53" applyNumberFormat="1" applyFont="1" applyFill="1" applyBorder="1" applyAlignment="1" applyProtection="1">
      <alignment horizontal="center" vertical="center"/>
      <protection/>
    </xf>
    <xf numFmtId="174" fontId="6" fillId="0" borderId="10" xfId="53" applyNumberFormat="1" applyFont="1" applyFill="1" applyBorder="1" applyAlignment="1" applyProtection="1">
      <alignment horizontal="center" vertical="center" wrapText="1"/>
      <protection/>
    </xf>
    <xf numFmtId="174" fontId="6" fillId="0" borderId="67" xfId="53" applyNumberFormat="1" applyFont="1" applyFill="1" applyBorder="1" applyAlignment="1" applyProtection="1">
      <alignment horizontal="center" vertical="center" wrapText="1"/>
      <protection/>
    </xf>
    <xf numFmtId="175" fontId="10" fillId="0" borderId="12" xfId="53" applyNumberFormat="1" applyFont="1" applyFill="1" applyBorder="1" applyAlignment="1" applyProtection="1">
      <alignment horizontal="center" vertical="center"/>
      <protection/>
    </xf>
    <xf numFmtId="174" fontId="10" fillId="0" borderId="14" xfId="53" applyNumberFormat="1" applyFont="1" applyFill="1" applyBorder="1" applyAlignment="1" applyProtection="1">
      <alignment horizontal="left" vertical="center" wrapText="1"/>
      <protection/>
    </xf>
    <xf numFmtId="174" fontId="10" fillId="0" borderId="15" xfId="53" applyNumberFormat="1" applyFont="1" applyFill="1" applyBorder="1" applyAlignment="1" applyProtection="1">
      <alignment horizontal="center" vertical="center"/>
      <protection/>
    </xf>
    <xf numFmtId="175" fontId="10" fillId="0" borderId="67" xfId="53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175" fontId="10" fillId="0" borderId="66" xfId="53" applyNumberFormat="1" applyFont="1" applyFill="1" applyBorder="1" applyAlignment="1" applyProtection="1">
      <alignment horizontal="center" vertical="center"/>
      <protection/>
    </xf>
    <xf numFmtId="175" fontId="10" fillId="0" borderId="10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0" fontId="6" fillId="0" borderId="35" xfId="53" applyNumberFormat="1" applyFont="1" applyFill="1" applyBorder="1" applyAlignment="1" applyProtection="1">
      <alignment horizontal="left" vertical="center" wrapText="1"/>
      <protection/>
    </xf>
    <xf numFmtId="175" fontId="10" fillId="0" borderId="16" xfId="53" applyNumberFormat="1" applyFont="1" applyFill="1" applyBorder="1" applyAlignment="1" applyProtection="1">
      <alignment horizontal="center" vertical="center"/>
      <protection/>
    </xf>
    <xf numFmtId="176" fontId="6" fillId="0" borderId="68" xfId="53" applyNumberFormat="1" applyFont="1" applyFill="1" applyBorder="1" applyAlignment="1" applyProtection="1">
      <alignment vertical="center" wrapText="1"/>
      <protection/>
    </xf>
    <xf numFmtId="176" fontId="6" fillId="0" borderId="66" xfId="53" applyNumberFormat="1" applyFont="1" applyFill="1" applyBorder="1" applyAlignment="1" applyProtection="1">
      <alignment horizontal="center" vertical="center"/>
      <protection/>
    </xf>
    <xf numFmtId="176" fontId="6" fillId="0" borderId="37" xfId="53" applyNumberFormat="1" applyFont="1" applyFill="1" applyBorder="1" applyAlignment="1" applyProtection="1">
      <alignment horizontal="left" vertical="center"/>
      <protection/>
    </xf>
    <xf numFmtId="176" fontId="6" fillId="0" borderId="68" xfId="5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58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23" xfId="52" applyFont="1" applyFill="1" applyBorder="1" applyAlignment="1">
      <alignment horizontal="center" vertical="center" wrapText="1"/>
      <protection/>
    </xf>
    <xf numFmtId="0" fontId="7" fillId="0" borderId="85" xfId="52" applyFont="1" applyFill="1" applyBorder="1" applyAlignment="1">
      <alignment horizontal="center" vertical="center" wrapText="1"/>
      <protection/>
    </xf>
    <xf numFmtId="0" fontId="7" fillId="0" borderId="24" xfId="52" applyFont="1" applyFill="1" applyBorder="1" applyAlignment="1">
      <alignment horizontal="center" vertical="center" wrapText="1"/>
      <protection/>
    </xf>
    <xf numFmtId="0" fontId="7" fillId="0" borderId="88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86" xfId="52" applyFont="1" applyFill="1" applyBorder="1" applyAlignment="1">
      <alignment horizontal="center" vertical="center" wrapText="1"/>
      <protection/>
    </xf>
    <xf numFmtId="0" fontId="7" fillId="0" borderId="89" xfId="52" applyFont="1" applyFill="1" applyBorder="1" applyAlignment="1">
      <alignment horizontal="center" vertical="center" wrapText="1"/>
      <protection/>
    </xf>
    <xf numFmtId="0" fontId="7" fillId="0" borderId="81" xfId="52" applyFont="1" applyFill="1" applyBorder="1" applyAlignment="1">
      <alignment horizontal="center" vertical="center" wrapText="1"/>
      <protection/>
    </xf>
    <xf numFmtId="0" fontId="7" fillId="0" borderId="87" xfId="52" applyFont="1" applyFill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0" fontId="7" fillId="0" borderId="85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7" fillId="0" borderId="88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90" xfId="52" applyFont="1" applyBorder="1" applyAlignment="1">
      <alignment horizontal="center" vertical="center" wrapText="1"/>
      <protection/>
    </xf>
    <xf numFmtId="0" fontId="7" fillId="0" borderId="89" xfId="52" applyFont="1" applyBorder="1" applyAlignment="1">
      <alignment horizontal="center" vertical="center" wrapText="1"/>
      <protection/>
    </xf>
    <xf numFmtId="0" fontId="7" fillId="0" borderId="81" xfId="52" applyFont="1" applyBorder="1" applyAlignment="1">
      <alignment horizontal="center" vertical="center" wrapText="1"/>
      <protection/>
    </xf>
    <xf numFmtId="0" fontId="7" fillId="0" borderId="91" xfId="52" applyFont="1" applyBorder="1" applyAlignment="1">
      <alignment horizontal="center" vertical="center" wrapText="1"/>
      <protection/>
    </xf>
    <xf numFmtId="0" fontId="10" fillId="0" borderId="7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53" fillId="0" borderId="9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9" fillId="0" borderId="23" xfId="52" applyFont="1" applyBorder="1" applyAlignment="1">
      <alignment horizontal="center" vertical="center" wrapText="1"/>
      <protection/>
    </xf>
    <xf numFmtId="0" fontId="9" fillId="0" borderId="85" xfId="52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center" vertical="center" wrapText="1"/>
      <protection/>
    </xf>
    <xf numFmtId="0" fontId="9" fillId="0" borderId="88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86" xfId="52" applyFont="1" applyBorder="1" applyAlignment="1">
      <alignment horizontal="center" vertical="center" wrapText="1"/>
      <protection/>
    </xf>
    <xf numFmtId="0" fontId="8" fillId="0" borderId="23" xfId="52" applyFont="1" applyBorder="1" applyAlignment="1">
      <alignment horizontal="center" vertical="center" wrapText="1"/>
      <protection/>
    </xf>
    <xf numFmtId="0" fontId="8" fillId="0" borderId="85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  <xf numFmtId="0" fontId="8" fillId="0" borderId="88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90" xfId="52" applyFont="1" applyBorder="1" applyAlignment="1">
      <alignment horizontal="center" vertical="center" wrapText="1"/>
      <protection/>
    </xf>
    <xf numFmtId="49" fontId="7" fillId="0" borderId="75" xfId="52" applyNumberFormat="1" applyFont="1" applyBorder="1" applyAlignment="1" applyProtection="1">
      <alignment horizontal="left" vertical="center" wrapText="1"/>
      <protection locked="0"/>
    </xf>
    <xf numFmtId="49" fontId="7" fillId="0" borderId="48" xfId="52" applyNumberFormat="1" applyFont="1" applyBorder="1" applyAlignment="1" applyProtection="1">
      <alignment horizontal="left" vertical="center" wrapText="1"/>
      <protection locked="0"/>
    </xf>
    <xf numFmtId="49" fontId="7" fillId="0" borderId="59" xfId="52" applyNumberFormat="1" applyFont="1" applyBorder="1" applyAlignment="1" applyProtection="1">
      <alignment horizontal="left" vertical="center" wrapText="1"/>
      <protection locked="0"/>
    </xf>
    <xf numFmtId="49" fontId="7" fillId="0" borderId="80" xfId="52" applyNumberFormat="1" applyFont="1" applyBorder="1" applyAlignment="1" applyProtection="1">
      <alignment horizontal="left" vertical="center" wrapText="1"/>
      <protection locked="0"/>
    </xf>
    <xf numFmtId="49" fontId="7" fillId="0" borderId="81" xfId="52" applyNumberFormat="1" applyFont="1" applyBorder="1" applyAlignment="1" applyProtection="1">
      <alignment horizontal="left" vertical="center" wrapText="1"/>
      <protection locked="0"/>
    </xf>
    <xf numFmtId="49" fontId="7" fillId="0" borderId="87" xfId="52" applyNumberFormat="1" applyFont="1" applyBorder="1" applyAlignment="1" applyProtection="1">
      <alignment horizontal="left" vertical="center" wrapText="1"/>
      <protection locked="0"/>
    </xf>
    <xf numFmtId="1" fontId="7" fillId="0" borderId="67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 wrapText="1"/>
    </xf>
    <xf numFmtId="1" fontId="7" fillId="0" borderId="66" xfId="0" applyNumberFormat="1" applyFont="1" applyFill="1" applyBorder="1" applyAlignment="1">
      <alignment horizontal="center" vertical="center" wrapText="1"/>
    </xf>
    <xf numFmtId="0" fontId="8" fillId="0" borderId="24" xfId="52" applyFont="1" applyBorder="1" applyAlignment="1">
      <alignment horizontal="center" vertical="center" wrapText="1"/>
      <protection/>
    </xf>
    <xf numFmtId="0" fontId="8" fillId="0" borderId="86" xfId="52" applyFont="1" applyBorder="1" applyAlignment="1">
      <alignment horizontal="center" vertical="center" wrapText="1"/>
      <protection/>
    </xf>
    <xf numFmtId="0" fontId="8" fillId="0" borderId="89" xfId="52" applyFont="1" applyBorder="1" applyAlignment="1">
      <alignment horizontal="center" vertical="center" wrapText="1"/>
      <protection/>
    </xf>
    <xf numFmtId="0" fontId="8" fillId="0" borderId="81" xfId="52" applyFont="1" applyBorder="1" applyAlignment="1">
      <alignment horizontal="center" vertical="center" wrapText="1"/>
      <protection/>
    </xf>
    <xf numFmtId="0" fontId="8" fillId="0" borderId="87" xfId="52" applyFont="1" applyBorder="1" applyAlignment="1">
      <alignment horizontal="center" vertical="center" wrapText="1"/>
      <protection/>
    </xf>
    <xf numFmtId="0" fontId="14" fillId="0" borderId="8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27" fillId="0" borderId="97" xfId="0" applyFont="1" applyFill="1" applyBorder="1" applyAlignment="1">
      <alignment horizontal="center" vertical="center" wrapText="1"/>
    </xf>
    <xf numFmtId="0" fontId="27" fillId="0" borderId="9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27" fillId="0" borderId="100" xfId="0" applyFont="1" applyFill="1" applyBorder="1" applyAlignment="1">
      <alignment horizontal="center" vertical="center" wrapText="1"/>
    </xf>
    <xf numFmtId="0" fontId="27" fillId="0" borderId="101" xfId="0" applyFont="1" applyFill="1" applyBorder="1" applyAlignment="1">
      <alignment horizontal="center" vertical="center" wrapText="1"/>
    </xf>
    <xf numFmtId="0" fontId="7" fillId="0" borderId="25" xfId="52" applyFont="1" applyFill="1" applyBorder="1" applyAlignment="1">
      <alignment horizontal="center" vertical="center" wrapText="1"/>
      <protection/>
    </xf>
    <xf numFmtId="0" fontId="7" fillId="0" borderId="51" xfId="52" applyFont="1" applyFill="1" applyBorder="1" applyAlignment="1">
      <alignment horizontal="center" vertical="center" wrapText="1"/>
      <protection/>
    </xf>
    <xf numFmtId="0" fontId="7" fillId="0" borderId="78" xfId="52" applyFont="1" applyFill="1" applyBorder="1" applyAlignment="1">
      <alignment horizontal="center" vertical="center" wrapText="1"/>
      <protection/>
    </xf>
    <xf numFmtId="0" fontId="7" fillId="0" borderId="102" xfId="0" applyFont="1" applyFill="1" applyBorder="1" applyAlignment="1">
      <alignment horizontal="center" vertical="center" wrapText="1"/>
    </xf>
    <xf numFmtId="0" fontId="27" fillId="0" borderId="10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27" fillId="0" borderId="105" xfId="0" applyFont="1" applyFill="1" applyBorder="1" applyAlignment="1">
      <alignment horizontal="center" vertical="center" wrapText="1"/>
    </xf>
    <xf numFmtId="0" fontId="27" fillId="0" borderId="10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0" fillId="0" borderId="7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6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 wrapText="1"/>
    </xf>
    <xf numFmtId="1" fontId="7" fillId="0" borderId="89" xfId="0" applyNumberFormat="1" applyFont="1" applyFill="1" applyBorder="1" applyAlignment="1">
      <alignment horizontal="center" vertical="center" wrapText="1"/>
    </xf>
    <xf numFmtId="1" fontId="7" fillId="0" borderId="81" xfId="0" applyNumberFormat="1" applyFont="1" applyFill="1" applyBorder="1" applyAlignment="1">
      <alignment horizontal="center" vertical="center" wrapText="1"/>
    </xf>
    <xf numFmtId="1" fontId="7" fillId="0" borderId="8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14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0" fontId="14" fillId="0" borderId="103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center" vertical="center" wrapText="1"/>
    </xf>
    <xf numFmtId="0" fontId="7" fillId="0" borderId="40" xfId="52" applyFont="1" applyFill="1" applyBorder="1" applyAlignment="1">
      <alignment horizontal="center" vertical="center" wrapText="1"/>
      <protection/>
    </xf>
    <xf numFmtId="0" fontId="7" fillId="0" borderId="6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center" vertical="center" wrapText="1"/>
    </xf>
    <xf numFmtId="0" fontId="14" fillId="0" borderId="108" xfId="0" applyFont="1" applyFill="1" applyBorder="1" applyAlignment="1">
      <alignment horizontal="center" vertical="center" wrapText="1"/>
    </xf>
    <xf numFmtId="49" fontId="8" fillId="0" borderId="58" xfId="52" applyNumberFormat="1" applyFont="1" applyBorder="1" applyAlignment="1">
      <alignment horizontal="center" vertical="center" wrapText="1"/>
      <protection/>
    </xf>
    <xf numFmtId="49" fontId="8" fillId="0" borderId="85" xfId="52" applyNumberFormat="1" applyFont="1" applyBorder="1" applyAlignment="1">
      <alignment horizontal="center" vertical="center" wrapText="1"/>
      <protection/>
    </xf>
    <xf numFmtId="49" fontId="8" fillId="0" borderId="24" xfId="52" applyNumberFormat="1" applyFont="1" applyBorder="1" applyAlignment="1">
      <alignment horizontal="center" vertical="center" wrapText="1"/>
      <protection/>
    </xf>
    <xf numFmtId="49" fontId="8" fillId="0" borderId="84" xfId="52" applyNumberFormat="1" applyFont="1" applyBorder="1" applyAlignment="1">
      <alignment horizontal="center" vertical="center" wrapText="1"/>
      <protection/>
    </xf>
    <xf numFmtId="49" fontId="8" fillId="0" borderId="0" xfId="52" applyNumberFormat="1" applyFont="1" applyBorder="1" applyAlignment="1">
      <alignment horizontal="center" vertical="center" wrapText="1"/>
      <protection/>
    </xf>
    <xf numFmtId="49" fontId="8" fillId="0" borderId="86" xfId="52" applyNumberFormat="1" applyFont="1" applyBorder="1" applyAlignment="1">
      <alignment horizontal="center" vertical="center" wrapText="1"/>
      <protection/>
    </xf>
    <xf numFmtId="49" fontId="8" fillId="0" borderId="80" xfId="52" applyNumberFormat="1" applyFont="1" applyBorder="1" applyAlignment="1">
      <alignment horizontal="center" vertical="center" wrapText="1"/>
      <protection/>
    </xf>
    <xf numFmtId="49" fontId="8" fillId="0" borderId="81" xfId="52" applyNumberFormat="1" applyFont="1" applyBorder="1" applyAlignment="1">
      <alignment horizontal="center" vertical="center" wrapText="1"/>
      <protection/>
    </xf>
    <xf numFmtId="49" fontId="8" fillId="0" borderId="87" xfId="52" applyNumberFormat="1" applyFont="1" applyBorder="1" applyAlignment="1">
      <alignment horizontal="center" vertical="center" wrapText="1"/>
      <protection/>
    </xf>
    <xf numFmtId="0" fontId="7" fillId="0" borderId="109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49" fontId="7" fillId="0" borderId="71" xfId="52" applyNumberFormat="1" applyFont="1" applyBorder="1" applyAlignment="1" applyProtection="1">
      <alignment horizontal="left" vertical="center" wrapText="1"/>
      <protection locked="0"/>
    </xf>
    <xf numFmtId="49" fontId="7" fillId="0" borderId="47" xfId="52" applyNumberFormat="1" applyFont="1" applyBorder="1" applyAlignment="1" applyProtection="1">
      <alignment horizontal="left" vertical="center" wrapText="1"/>
      <protection locked="0"/>
    </xf>
    <xf numFmtId="49" fontId="7" fillId="0" borderId="66" xfId="52" applyNumberFormat="1" applyFont="1" applyBorder="1" applyAlignment="1" applyProtection="1">
      <alignment horizontal="left" vertical="center" wrapText="1"/>
      <protection locked="0"/>
    </xf>
    <xf numFmtId="0" fontId="8" fillId="0" borderId="39" xfId="52" applyFont="1" applyFill="1" applyBorder="1" applyAlignment="1">
      <alignment horizontal="center" vertical="center" wrapText="1"/>
      <protection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110" xfId="0" applyFont="1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 wrapText="1"/>
    </xf>
    <xf numFmtId="0" fontId="21" fillId="0" borderId="58" xfId="52" applyFont="1" applyBorder="1" applyAlignment="1">
      <alignment horizontal="center" vertical="center" wrapText="1"/>
      <protection/>
    </xf>
    <xf numFmtId="0" fontId="14" fillId="0" borderId="84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 wrapText="1"/>
    </xf>
    <xf numFmtId="175" fontId="23" fillId="32" borderId="0" xfId="53" applyNumberFormat="1" applyFont="1" applyFill="1" applyBorder="1" applyAlignment="1" applyProtection="1">
      <alignment horizontal="center" vertical="center"/>
      <protection/>
    </xf>
    <xf numFmtId="173" fontId="23" fillId="32" borderId="0" xfId="53" applyNumberFormat="1" applyFont="1" applyFill="1" applyBorder="1" applyAlignment="1" applyProtection="1">
      <alignment horizontal="center" vertical="center"/>
      <protection/>
    </xf>
    <xf numFmtId="175" fontId="9" fillId="0" borderId="58" xfId="53" applyNumberFormat="1" applyFont="1" applyFill="1" applyBorder="1" applyAlignment="1" applyProtection="1">
      <alignment horizontal="center" vertical="center" wrapText="1"/>
      <protection/>
    </xf>
    <xf numFmtId="175" fontId="9" fillId="0" borderId="85" xfId="53" applyNumberFormat="1" applyFont="1" applyFill="1" applyBorder="1" applyAlignment="1" applyProtection="1">
      <alignment horizontal="center" vertical="center" wrapText="1"/>
      <protection/>
    </xf>
    <xf numFmtId="175" fontId="9" fillId="0" borderId="19" xfId="53" applyNumberFormat="1" applyFont="1" applyFill="1" applyBorder="1" applyAlignment="1" applyProtection="1">
      <alignment horizontal="center" vertical="center" wrapText="1"/>
      <protection/>
    </xf>
    <xf numFmtId="0" fontId="6" fillId="0" borderId="58" xfId="53" applyNumberFormat="1" applyFont="1" applyFill="1" applyBorder="1" applyAlignment="1" applyProtection="1">
      <alignment horizontal="center" vertical="center" wrapText="1"/>
      <protection/>
    </xf>
    <xf numFmtId="0" fontId="6" fillId="0" borderId="85" xfId="53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NumberFormat="1" applyFont="1" applyFill="1" applyBorder="1" applyAlignment="1" applyProtection="1">
      <alignment horizontal="center" vertical="center" wrapText="1"/>
      <protection/>
    </xf>
    <xf numFmtId="0" fontId="6" fillId="0" borderId="80" xfId="53" applyNumberFormat="1" applyFont="1" applyFill="1" applyBorder="1" applyAlignment="1" applyProtection="1">
      <alignment horizontal="center" vertical="center" wrapText="1"/>
      <protection/>
    </xf>
    <xf numFmtId="0" fontId="6" fillId="0" borderId="81" xfId="53" applyNumberFormat="1" applyFont="1" applyFill="1" applyBorder="1" applyAlignment="1" applyProtection="1">
      <alignment horizontal="center" vertical="center" wrapText="1"/>
      <protection/>
    </xf>
    <xf numFmtId="0" fontId="6" fillId="0" borderId="91" xfId="53" applyNumberFormat="1" applyFont="1" applyFill="1" applyBorder="1" applyAlignment="1" applyProtection="1">
      <alignment horizontal="center" vertical="center" wrapText="1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65" xfId="53" applyNumberFormat="1" applyFont="1" applyFill="1" applyBorder="1" applyAlignment="1" applyProtection="1">
      <alignment horizontal="center" vertical="center"/>
      <protection/>
    </xf>
    <xf numFmtId="175" fontId="6" fillId="0" borderId="57" xfId="53" applyNumberFormat="1" applyFont="1" applyFill="1" applyBorder="1" applyAlignment="1" applyProtection="1">
      <alignment horizontal="center" vertical="center"/>
      <protection/>
    </xf>
    <xf numFmtId="175" fontId="6" fillId="0" borderId="112" xfId="53" applyNumberFormat="1" applyFont="1" applyFill="1" applyBorder="1" applyAlignment="1" applyProtection="1">
      <alignment horizontal="center" vertical="center"/>
      <protection/>
    </xf>
    <xf numFmtId="175" fontId="6" fillId="0" borderId="61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12" xfId="53" applyNumberFormat="1" applyFont="1" applyFill="1" applyBorder="1" applyAlignment="1" applyProtection="1">
      <alignment horizontal="center" vertical="center" wrapText="1"/>
      <protection/>
    </xf>
    <xf numFmtId="175" fontId="6" fillId="0" borderId="3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5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8" xfId="53" applyNumberFormat="1" applyFont="1" applyFill="1" applyBorder="1" applyAlignment="1" applyProtection="1">
      <alignment horizontal="center" vertical="center"/>
      <protection/>
    </xf>
    <xf numFmtId="0" fontId="6" fillId="0" borderId="85" xfId="53" applyNumberFormat="1" applyFont="1" applyFill="1" applyBorder="1" applyAlignment="1" applyProtection="1">
      <alignment horizontal="center" vertical="center"/>
      <protection/>
    </xf>
    <xf numFmtId="175" fontId="6" fillId="0" borderId="5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3" xfId="53" applyNumberFormat="1" applyFont="1" applyFill="1" applyBorder="1" applyAlignment="1" applyProtection="1">
      <alignment horizontal="center" vertical="center" wrapText="1"/>
      <protection/>
    </xf>
    <xf numFmtId="175" fontId="6" fillId="0" borderId="38" xfId="53" applyNumberFormat="1" applyFont="1" applyFill="1" applyBorder="1" applyAlignment="1" applyProtection="1">
      <alignment horizontal="center" vertical="center" wrapText="1"/>
      <protection/>
    </xf>
    <xf numFmtId="0" fontId="6" fillId="0" borderId="57" xfId="53" applyNumberFormat="1" applyFont="1" applyFill="1" applyBorder="1" applyAlignment="1" applyProtection="1">
      <alignment horizontal="center" vertical="center" textRotation="90"/>
      <protection/>
    </xf>
    <xf numFmtId="0" fontId="6" fillId="0" borderId="112" xfId="53" applyNumberFormat="1" applyFont="1" applyFill="1" applyBorder="1" applyAlignment="1" applyProtection="1">
      <alignment horizontal="center" vertical="center" textRotation="90"/>
      <protection/>
    </xf>
    <xf numFmtId="0" fontId="6" fillId="0" borderId="61" xfId="53" applyNumberFormat="1" applyFont="1" applyFill="1" applyBorder="1" applyAlignment="1" applyProtection="1">
      <alignment horizontal="center" vertical="center" textRotation="90"/>
      <protection/>
    </xf>
    <xf numFmtId="175" fontId="6" fillId="0" borderId="4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4" xfId="53" applyNumberFormat="1" applyFont="1" applyFill="1" applyBorder="1" applyAlignment="1" applyProtection="1">
      <alignment horizontal="center" vertical="center" textRotation="90" wrapText="1"/>
      <protection/>
    </xf>
    <xf numFmtId="176" fontId="10" fillId="0" borderId="52" xfId="53" applyNumberFormat="1" applyFont="1" applyFill="1" applyBorder="1" applyAlignment="1" applyProtection="1">
      <alignment horizontal="center" vertical="center"/>
      <protection/>
    </xf>
    <xf numFmtId="176" fontId="10" fillId="0" borderId="56" xfId="53" applyNumberFormat="1" applyFont="1" applyFill="1" applyBorder="1" applyAlignment="1" applyProtection="1">
      <alignment horizontal="center" vertical="center"/>
      <protection/>
    </xf>
    <xf numFmtId="176" fontId="10" fillId="0" borderId="65" xfId="53" applyNumberFormat="1" applyFont="1" applyFill="1" applyBorder="1" applyAlignment="1" applyProtection="1">
      <alignment horizontal="center" vertical="center"/>
      <protection/>
    </xf>
    <xf numFmtId="172" fontId="10" fillId="0" borderId="52" xfId="0" applyNumberFormat="1" applyFont="1" applyFill="1" applyBorder="1" applyAlignment="1" applyProtection="1">
      <alignment horizontal="center" vertical="center"/>
      <protection/>
    </xf>
    <xf numFmtId="172" fontId="10" fillId="0" borderId="56" xfId="0" applyNumberFormat="1" applyFont="1" applyFill="1" applyBorder="1" applyAlignment="1" applyProtection="1">
      <alignment horizontal="center" vertical="center"/>
      <protection/>
    </xf>
    <xf numFmtId="172" fontId="10" fillId="0" borderId="65" xfId="0" applyNumberFormat="1" applyFont="1" applyFill="1" applyBorder="1" applyAlignment="1" applyProtection="1">
      <alignment horizontal="center" vertical="center"/>
      <protection/>
    </xf>
    <xf numFmtId="175" fontId="6" fillId="0" borderId="68" xfId="53" applyNumberFormat="1" applyFont="1" applyFill="1" applyBorder="1" applyAlignment="1" applyProtection="1">
      <alignment horizontal="center" vertical="center"/>
      <protection/>
    </xf>
    <xf numFmtId="175" fontId="6" fillId="0" borderId="34" xfId="53" applyNumberFormat="1" applyFont="1" applyFill="1" applyBorder="1" applyAlignment="1" applyProtection="1">
      <alignment horizontal="center" vertical="center"/>
      <protection/>
    </xf>
    <xf numFmtId="175" fontId="6" fillId="0" borderId="3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1" xfId="53" applyNumberFormat="1" applyFont="1" applyFill="1" applyBorder="1" applyAlignment="1" applyProtection="1">
      <alignment horizontal="center" vertical="center" wrapText="1"/>
      <protection/>
    </xf>
    <xf numFmtId="175" fontId="6" fillId="0" borderId="47" xfId="53" applyNumberFormat="1" applyFont="1" applyFill="1" applyBorder="1" applyAlignment="1" applyProtection="1">
      <alignment horizontal="center" vertical="center" wrapText="1"/>
      <protection/>
    </xf>
    <xf numFmtId="175" fontId="6" fillId="0" borderId="92" xfId="53" applyNumberFormat="1" applyFont="1" applyFill="1" applyBorder="1" applyAlignment="1" applyProtection="1">
      <alignment horizontal="center" vertical="center" wrapText="1"/>
      <protection/>
    </xf>
    <xf numFmtId="175" fontId="6" fillId="0" borderId="5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7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0" fontId="10" fillId="0" borderId="85" xfId="53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horizontal="center" vertical="center" wrapText="1"/>
      <protection/>
    </xf>
    <xf numFmtId="0" fontId="10" fillId="0" borderId="52" xfId="53" applyFont="1" applyFill="1" applyBorder="1" applyAlignment="1">
      <alignment horizontal="center" vertical="center" wrapText="1"/>
      <protection/>
    </xf>
    <xf numFmtId="0" fontId="10" fillId="0" borderId="56" xfId="53" applyFont="1" applyFill="1" applyBorder="1" applyAlignment="1">
      <alignment horizontal="center" vertical="center" wrapText="1"/>
      <protection/>
    </xf>
    <xf numFmtId="0" fontId="10" fillId="0" borderId="65" xfId="53" applyFont="1" applyFill="1" applyBorder="1" applyAlignment="1">
      <alignment horizontal="center" vertical="center" wrapText="1"/>
      <protection/>
    </xf>
    <xf numFmtId="49" fontId="10" fillId="0" borderId="52" xfId="0" applyNumberFormat="1" applyFont="1" applyFill="1" applyBorder="1" applyAlignment="1" applyProtection="1">
      <alignment horizontal="center" vertical="center"/>
      <protection/>
    </xf>
    <xf numFmtId="49" fontId="10" fillId="0" borderId="56" xfId="0" applyNumberFormat="1" applyFont="1" applyFill="1" applyBorder="1" applyAlignment="1" applyProtection="1">
      <alignment horizontal="center" vertical="center"/>
      <protection/>
    </xf>
    <xf numFmtId="49" fontId="10" fillId="0" borderId="65" xfId="0" applyNumberFormat="1" applyFont="1" applyFill="1" applyBorder="1" applyAlignment="1" applyProtection="1">
      <alignment horizontal="center" vertical="center"/>
      <protection/>
    </xf>
    <xf numFmtId="0" fontId="10" fillId="0" borderId="52" xfId="53" applyNumberFormat="1" applyFont="1" applyFill="1" applyBorder="1" applyAlignment="1" applyProtection="1">
      <alignment horizontal="center" vertical="center"/>
      <protection/>
    </xf>
    <xf numFmtId="0" fontId="10" fillId="0" borderId="56" xfId="53" applyNumberFormat="1" applyFont="1" applyFill="1" applyBorder="1" applyAlignment="1" applyProtection="1">
      <alignment horizontal="center" vertical="center"/>
      <protection/>
    </xf>
    <xf numFmtId="0" fontId="10" fillId="0" borderId="65" xfId="53" applyNumberFormat="1" applyFont="1" applyFill="1" applyBorder="1" applyAlignment="1" applyProtection="1">
      <alignment horizontal="center" vertical="center"/>
      <protection/>
    </xf>
    <xf numFmtId="172" fontId="10" fillId="0" borderId="80" xfId="0" applyNumberFormat="1" applyFont="1" applyFill="1" applyBorder="1" applyAlignment="1" applyProtection="1">
      <alignment horizontal="center" vertical="center" wrapText="1"/>
      <protection/>
    </xf>
    <xf numFmtId="172" fontId="10" fillId="0" borderId="81" xfId="0" applyNumberFormat="1" applyFont="1" applyFill="1" applyBorder="1" applyAlignment="1" applyProtection="1">
      <alignment horizontal="center" vertical="center" wrapText="1"/>
      <protection/>
    </xf>
    <xf numFmtId="172" fontId="10" fillId="0" borderId="91" xfId="0" applyNumberFormat="1" applyFont="1" applyFill="1" applyBorder="1" applyAlignment="1" applyProtection="1">
      <alignment horizontal="center" vertical="center" wrapText="1"/>
      <protection/>
    </xf>
    <xf numFmtId="0" fontId="10" fillId="0" borderId="46" xfId="53" applyFont="1" applyFill="1" applyBorder="1" applyAlignment="1">
      <alignment horizontal="right" vertical="center"/>
      <protection/>
    </xf>
    <xf numFmtId="0" fontId="10" fillId="0" borderId="52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49" fontId="10" fillId="0" borderId="58" xfId="0" applyNumberFormat="1" applyFont="1" applyFill="1" applyBorder="1" applyAlignment="1" applyProtection="1">
      <alignment horizontal="center" vertical="center"/>
      <protection/>
    </xf>
    <xf numFmtId="49" fontId="10" fillId="0" borderId="85" xfId="0" applyNumberFormat="1" applyFont="1" applyFill="1" applyBorder="1" applyAlignment="1" applyProtection="1">
      <alignment horizontal="center" vertical="center"/>
      <protection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172" fontId="10" fillId="0" borderId="52" xfId="0" applyNumberFormat="1" applyFont="1" applyFill="1" applyBorder="1" applyAlignment="1" applyProtection="1">
      <alignment horizontal="center" vertical="center" wrapText="1"/>
      <protection/>
    </xf>
    <xf numFmtId="172" fontId="10" fillId="0" borderId="56" xfId="0" applyNumberFormat="1" applyFont="1" applyFill="1" applyBorder="1" applyAlignment="1" applyProtection="1">
      <alignment horizontal="center" vertical="center" wrapText="1"/>
      <protection/>
    </xf>
    <xf numFmtId="172" fontId="10" fillId="0" borderId="65" xfId="0" applyNumberFormat="1" applyFont="1" applyFill="1" applyBorder="1" applyAlignment="1" applyProtection="1">
      <alignment horizontal="center" vertical="center" wrapText="1"/>
      <protection/>
    </xf>
    <xf numFmtId="173" fontId="10" fillId="0" borderId="52" xfId="0" applyNumberFormat="1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173" fontId="10" fillId="0" borderId="52" xfId="0" applyNumberFormat="1" applyFont="1" applyFill="1" applyBorder="1" applyAlignment="1">
      <alignment horizontal="center" vertical="center" wrapText="1"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52" xfId="53" applyFont="1" applyFill="1" applyBorder="1" applyAlignment="1" applyProtection="1">
      <alignment horizontal="right" vertical="center"/>
      <protection/>
    </xf>
    <xf numFmtId="0" fontId="10" fillId="0" borderId="56" xfId="53" applyFont="1" applyFill="1" applyBorder="1" applyAlignment="1" applyProtection="1">
      <alignment horizontal="right" vertical="center"/>
      <protection/>
    </xf>
    <xf numFmtId="0" fontId="10" fillId="0" borderId="65" xfId="53" applyFont="1" applyFill="1" applyBorder="1" applyAlignment="1" applyProtection="1">
      <alignment horizontal="right" vertical="center"/>
      <protection/>
    </xf>
    <xf numFmtId="175" fontId="10" fillId="0" borderId="0" xfId="53" applyNumberFormat="1" applyFont="1" applyFill="1" applyBorder="1" applyAlignment="1" applyProtection="1">
      <alignment horizontal="left" vertical="center" wrapText="1"/>
      <protection/>
    </xf>
    <xf numFmtId="0" fontId="10" fillId="0" borderId="46" xfId="53" applyFont="1" applyFill="1" applyBorder="1" applyAlignment="1" applyProtection="1">
      <alignment horizontal="right" vertical="center"/>
      <protection/>
    </xf>
    <xf numFmtId="176" fontId="10" fillId="0" borderId="52" xfId="53" applyNumberFormat="1" applyFont="1" applyFill="1" applyBorder="1" applyAlignment="1" applyProtection="1">
      <alignment horizontal="center" vertical="center" wrapText="1"/>
      <protection/>
    </xf>
    <xf numFmtId="176" fontId="10" fillId="0" borderId="56" xfId="53" applyNumberFormat="1" applyFont="1" applyFill="1" applyBorder="1" applyAlignment="1" applyProtection="1">
      <alignment horizontal="center" vertical="center" wrapText="1"/>
      <protection/>
    </xf>
    <xf numFmtId="176" fontId="10" fillId="0" borderId="65" xfId="53" applyNumberFormat="1" applyFont="1" applyFill="1" applyBorder="1" applyAlignment="1" applyProtection="1">
      <alignment horizontal="center" vertical="center" wrapText="1"/>
      <protection/>
    </xf>
    <xf numFmtId="175" fontId="25" fillId="0" borderId="0" xfId="53" applyNumberFormat="1" applyFont="1" applyFill="1" applyBorder="1" applyAlignment="1" applyProtection="1">
      <alignment horizontal="left"/>
      <protection/>
    </xf>
    <xf numFmtId="0" fontId="10" fillId="0" borderId="35" xfId="0" applyFont="1" applyFill="1" applyBorder="1" applyAlignment="1" applyProtection="1">
      <alignment horizontal="right" vertical="center"/>
      <protection/>
    </xf>
    <xf numFmtId="0" fontId="12" fillId="0" borderId="35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173" fontId="23" fillId="0" borderId="0" xfId="53" applyNumberFormat="1" applyFont="1" applyFill="1" applyBorder="1" applyAlignment="1" applyProtection="1">
      <alignment horizontal="center" vertical="center"/>
      <protection/>
    </xf>
    <xf numFmtId="174" fontId="10" fillId="0" borderId="57" xfId="53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/>
    </xf>
    <xf numFmtId="0" fontId="10" fillId="0" borderId="57" xfId="53" applyFont="1" applyFill="1" applyBorder="1" applyAlignment="1" applyProtection="1">
      <alignment horizontal="right" vertical="center"/>
      <protection/>
    </xf>
    <xf numFmtId="175" fontId="10" fillId="0" borderId="85" xfId="53" applyNumberFormat="1" applyFont="1" applyFill="1" applyBorder="1" applyAlignment="1" applyProtection="1">
      <alignment horizontal="right" vertical="center"/>
      <protection/>
    </xf>
    <xf numFmtId="175" fontId="10" fillId="0" borderId="19" xfId="53" applyNumberFormat="1" applyFont="1" applyFill="1" applyBorder="1" applyAlignment="1" applyProtection="1">
      <alignment horizontal="right" vertical="center"/>
      <protection/>
    </xf>
    <xf numFmtId="175" fontId="10" fillId="0" borderId="0" xfId="53" applyNumberFormat="1" applyFont="1" applyFill="1" applyBorder="1" applyAlignment="1" applyProtection="1">
      <alignment horizontal="right" vertical="center"/>
      <protection/>
    </xf>
    <xf numFmtId="175" fontId="10" fillId="0" borderId="90" xfId="53" applyNumberFormat="1" applyFont="1" applyFill="1" applyBorder="1" applyAlignment="1" applyProtection="1">
      <alignment horizontal="right" vertical="center"/>
      <protection/>
    </xf>
    <xf numFmtId="175" fontId="10" fillId="0" borderId="52" xfId="53" applyNumberFormat="1" applyFont="1" applyFill="1" applyBorder="1" applyAlignment="1" applyProtection="1">
      <alignment horizontal="center" vertical="center"/>
      <protection/>
    </xf>
    <xf numFmtId="175" fontId="10" fillId="0" borderId="56" xfId="53" applyNumberFormat="1" applyFont="1" applyFill="1" applyBorder="1" applyAlignment="1" applyProtection="1">
      <alignment horizontal="center" vertical="center"/>
      <protection/>
    </xf>
    <xf numFmtId="175" fontId="10" fillId="0" borderId="65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zoomScale="70" zoomScaleNormal="70" zoomScalePageLayoutView="0" workbookViewId="0" topLeftCell="I1">
      <selection activeCell="A14" sqref="A14:BA14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5.421875" style="2" customWidth="1"/>
    <col min="4" max="6" width="5.57421875" style="2" customWidth="1"/>
    <col min="7" max="7" width="5.57421875" style="2" bestFit="1" customWidth="1"/>
    <col min="8" max="9" width="5.57421875" style="2" customWidth="1"/>
    <col min="10" max="10" width="5.8515625" style="2" customWidth="1"/>
    <col min="11" max="13" width="5.57421875" style="2" customWidth="1"/>
    <col min="14" max="14" width="8.421875" style="2" customWidth="1"/>
    <col min="15" max="16" width="7.57421875" style="2" customWidth="1"/>
    <col min="17" max="17" width="8.140625" style="2" customWidth="1"/>
    <col min="18" max="18" width="8.421875" style="2" customWidth="1"/>
    <col min="19" max="19" width="7.00390625" style="2" customWidth="1"/>
    <col min="20" max="20" width="6.57421875" style="2" customWidth="1"/>
    <col min="21" max="21" width="5.7109375" style="2" customWidth="1"/>
    <col min="22" max="22" width="5.00390625" style="2" customWidth="1"/>
    <col min="23" max="23" width="5.28125" style="2" customWidth="1"/>
    <col min="24" max="24" width="4.7109375" style="2" customWidth="1"/>
    <col min="25" max="27" width="5.28125" style="2" customWidth="1"/>
    <col min="28" max="28" width="5.57421875" style="2" customWidth="1"/>
    <col min="29" max="30" width="5.28125" style="2" customWidth="1"/>
    <col min="31" max="31" width="5.140625" style="2" customWidth="1"/>
    <col min="32" max="32" width="5.00390625" style="2" customWidth="1"/>
    <col min="33" max="33" width="5.28125" style="2" customWidth="1"/>
    <col min="34" max="34" width="4.57421875" style="2" customWidth="1"/>
    <col min="35" max="35" width="6.00390625" style="2" customWidth="1"/>
    <col min="36" max="37" width="5.00390625" style="2" customWidth="1"/>
    <col min="38" max="38" width="5.28125" style="2" customWidth="1"/>
    <col min="39" max="40" width="4.8515625" style="2" customWidth="1"/>
    <col min="41" max="41" width="5.28125" style="2" customWidth="1"/>
    <col min="42" max="42" width="4.421875" style="2" customWidth="1"/>
    <col min="43" max="43" width="5.00390625" style="2" customWidth="1"/>
    <col min="44" max="44" width="4.8515625" style="2" customWidth="1"/>
    <col min="45" max="46" width="5.00390625" style="2" customWidth="1"/>
    <col min="47" max="47" width="4.8515625" style="2" customWidth="1"/>
    <col min="48" max="48" width="4.421875" style="2" customWidth="1"/>
    <col min="49" max="49" width="5.57421875" style="2" customWidth="1"/>
    <col min="50" max="50" width="4.7109375" style="2" customWidth="1"/>
    <col min="51" max="51" width="4.8515625" style="2" customWidth="1"/>
    <col min="52" max="52" width="5.421875" style="2" customWidth="1"/>
    <col min="53" max="53" width="6.28125" style="2" customWidth="1"/>
    <col min="54" max="16384" width="3.28125" style="2" customWidth="1"/>
  </cols>
  <sheetData>
    <row r="1" spans="1:40" ht="33.75" customHeight="1">
      <c r="A1" s="560" t="s">
        <v>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2" t="s">
        <v>3</v>
      </c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2"/>
      <c r="AN1" s="11"/>
    </row>
    <row r="2" spans="1:53" ht="30">
      <c r="A2" s="560" t="s">
        <v>5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33" customHeight="1">
      <c r="A3" s="561" t="s">
        <v>224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3" t="s">
        <v>6</v>
      </c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</row>
    <row r="4" spans="1:53" ht="30.75">
      <c r="A4" s="564" t="s">
        <v>225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</row>
    <row r="5" spans="1:53" ht="36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565" t="s">
        <v>7</v>
      </c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6"/>
      <c r="AG5" s="566"/>
      <c r="AH5" s="566"/>
      <c r="AI5" s="566"/>
      <c r="AJ5" s="566"/>
      <c r="AK5" s="566"/>
      <c r="AL5" s="566"/>
      <c r="AM5" s="566"/>
      <c r="AN5" s="439" t="s">
        <v>71</v>
      </c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</row>
    <row r="6" spans="1:53" s="3" customFormat="1" ht="24.75" customHeight="1">
      <c r="A6" s="560" t="s">
        <v>28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</row>
    <row r="7" spans="1:53" s="3" customFormat="1" ht="27" customHeight="1">
      <c r="A7" s="560" t="s">
        <v>179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43" t="s">
        <v>87</v>
      </c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16"/>
      <c r="AN7" s="438" t="s">
        <v>93</v>
      </c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</row>
    <row r="8" spans="16:53" s="3" customFormat="1" ht="27.75" customHeight="1">
      <c r="P8" s="543" t="s">
        <v>88</v>
      </c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16"/>
      <c r="AN8" s="436" t="s">
        <v>227</v>
      </c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</row>
    <row r="9" spans="16:53" s="3" customFormat="1" ht="27.75" customHeight="1">
      <c r="P9" s="543" t="s">
        <v>89</v>
      </c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16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</row>
    <row r="10" spans="16:53" s="3" customFormat="1" ht="27.75" customHeight="1">
      <c r="P10" s="553" t="s">
        <v>90</v>
      </c>
      <c r="Q10" s="568"/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  <c r="AF10" s="568"/>
      <c r="AG10" s="568"/>
      <c r="AH10" s="568"/>
      <c r="AI10" s="568"/>
      <c r="AJ10" s="568"/>
      <c r="AK10" s="568"/>
      <c r="AL10" s="569"/>
      <c r="AM10" s="569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</row>
    <row r="11" spans="16:53" s="3" customFormat="1" ht="27.75" customHeight="1">
      <c r="P11" s="553" t="s">
        <v>94</v>
      </c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</row>
    <row r="12" spans="16:53" s="3" customFormat="1" ht="27.75" customHeight="1">
      <c r="P12" s="1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9"/>
      <c r="AM12" s="19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6:53" s="3" customFormat="1" ht="27.75" customHeight="1"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9"/>
      <c r="AM13" s="19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s="3" customFormat="1" ht="22.5">
      <c r="A14" s="547" t="s">
        <v>180</v>
      </c>
      <c r="B14" s="547"/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  <c r="AD14" s="547"/>
      <c r="AE14" s="547"/>
      <c r="AF14" s="547"/>
      <c r="AG14" s="547"/>
      <c r="AH14" s="547"/>
      <c r="AI14" s="547"/>
      <c r="AJ14" s="547"/>
      <c r="AK14" s="547"/>
      <c r="AL14" s="547"/>
      <c r="AM14" s="547"/>
      <c r="AN14" s="547"/>
      <c r="AO14" s="547"/>
      <c r="AP14" s="547"/>
      <c r="AQ14" s="547"/>
      <c r="AR14" s="547"/>
      <c r="AS14" s="547"/>
      <c r="AT14" s="547"/>
      <c r="AU14" s="547"/>
      <c r="AV14" s="547"/>
      <c r="AW14" s="547"/>
      <c r="AX14" s="547"/>
      <c r="AY14" s="547"/>
      <c r="AZ14" s="547"/>
      <c r="BA14" s="547"/>
    </row>
    <row r="15" spans="1:53" s="3" customFormat="1" ht="19.5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ht="18" customHeight="1">
      <c r="A16" s="575" t="s">
        <v>8</v>
      </c>
      <c r="B16" s="544" t="s">
        <v>9</v>
      </c>
      <c r="C16" s="545"/>
      <c r="D16" s="545"/>
      <c r="E16" s="546"/>
      <c r="F16" s="544" t="s">
        <v>10</v>
      </c>
      <c r="G16" s="545"/>
      <c r="H16" s="545"/>
      <c r="I16" s="546"/>
      <c r="J16" s="468" t="s">
        <v>11</v>
      </c>
      <c r="K16" s="474"/>
      <c r="L16" s="474"/>
      <c r="M16" s="474"/>
      <c r="N16" s="468" t="s">
        <v>12</v>
      </c>
      <c r="O16" s="474"/>
      <c r="P16" s="474"/>
      <c r="Q16" s="474"/>
      <c r="R16" s="470"/>
      <c r="S16" s="468" t="s">
        <v>13</v>
      </c>
      <c r="T16" s="469"/>
      <c r="U16" s="469"/>
      <c r="V16" s="469"/>
      <c r="W16" s="470"/>
      <c r="X16" s="468" t="s">
        <v>14</v>
      </c>
      <c r="Y16" s="474"/>
      <c r="Z16" s="474"/>
      <c r="AA16" s="470"/>
      <c r="AB16" s="544" t="s">
        <v>15</v>
      </c>
      <c r="AC16" s="545"/>
      <c r="AD16" s="545"/>
      <c r="AE16" s="546"/>
      <c r="AF16" s="544" t="s">
        <v>16</v>
      </c>
      <c r="AG16" s="545"/>
      <c r="AH16" s="545"/>
      <c r="AI16" s="546"/>
      <c r="AJ16" s="468" t="s">
        <v>17</v>
      </c>
      <c r="AK16" s="469"/>
      <c r="AL16" s="469"/>
      <c r="AM16" s="469"/>
      <c r="AN16" s="470"/>
      <c r="AO16" s="468" t="s">
        <v>18</v>
      </c>
      <c r="AP16" s="474"/>
      <c r="AQ16" s="474"/>
      <c r="AR16" s="474"/>
      <c r="AS16" s="471" t="s">
        <v>19</v>
      </c>
      <c r="AT16" s="472"/>
      <c r="AU16" s="472"/>
      <c r="AV16" s="472"/>
      <c r="AW16" s="473"/>
      <c r="AX16" s="468" t="s">
        <v>20</v>
      </c>
      <c r="AY16" s="474"/>
      <c r="AZ16" s="474"/>
      <c r="BA16" s="470"/>
    </row>
    <row r="17" spans="1:53" s="1" customFormat="1" ht="20.25" customHeight="1" thickBot="1">
      <c r="A17" s="576"/>
      <c r="B17" s="388">
        <v>1</v>
      </c>
      <c r="C17" s="389">
        <v>2</v>
      </c>
      <c r="D17" s="389">
        <v>3</v>
      </c>
      <c r="E17" s="390">
        <v>4</v>
      </c>
      <c r="F17" s="388">
        <v>5</v>
      </c>
      <c r="G17" s="389">
        <v>6</v>
      </c>
      <c r="H17" s="389">
        <v>7</v>
      </c>
      <c r="I17" s="390">
        <v>8</v>
      </c>
      <c r="J17" s="388">
        <v>9</v>
      </c>
      <c r="K17" s="389">
        <v>10</v>
      </c>
      <c r="L17" s="389">
        <v>11</v>
      </c>
      <c r="M17" s="391">
        <v>12</v>
      </c>
      <c r="N17" s="388">
        <v>13</v>
      </c>
      <c r="O17" s="389">
        <v>14</v>
      </c>
      <c r="P17" s="389">
        <v>15</v>
      </c>
      <c r="Q17" s="389">
        <v>16</v>
      </c>
      <c r="R17" s="390">
        <v>17</v>
      </c>
      <c r="S17" s="388">
        <v>18</v>
      </c>
      <c r="T17" s="389">
        <v>19</v>
      </c>
      <c r="U17" s="389">
        <v>20</v>
      </c>
      <c r="V17" s="389">
        <v>21</v>
      </c>
      <c r="W17" s="390">
        <v>22</v>
      </c>
      <c r="X17" s="388">
        <v>23</v>
      </c>
      <c r="Y17" s="389">
        <v>24</v>
      </c>
      <c r="Z17" s="389">
        <v>25</v>
      </c>
      <c r="AA17" s="390">
        <v>26</v>
      </c>
      <c r="AB17" s="388">
        <v>27</v>
      </c>
      <c r="AC17" s="389">
        <v>28</v>
      </c>
      <c r="AD17" s="389">
        <v>29</v>
      </c>
      <c r="AE17" s="390">
        <v>30</v>
      </c>
      <c r="AF17" s="388">
        <v>31</v>
      </c>
      <c r="AG17" s="389">
        <v>32</v>
      </c>
      <c r="AH17" s="389">
        <v>33</v>
      </c>
      <c r="AI17" s="390">
        <v>34</v>
      </c>
      <c r="AJ17" s="388">
        <v>35</v>
      </c>
      <c r="AK17" s="389">
        <v>36</v>
      </c>
      <c r="AL17" s="389">
        <v>37</v>
      </c>
      <c r="AM17" s="389">
        <v>38</v>
      </c>
      <c r="AN17" s="390">
        <v>39</v>
      </c>
      <c r="AO17" s="388">
        <v>40</v>
      </c>
      <c r="AP17" s="389">
        <v>41</v>
      </c>
      <c r="AQ17" s="389">
        <v>42</v>
      </c>
      <c r="AR17" s="391">
        <v>43</v>
      </c>
      <c r="AS17" s="388">
        <v>44</v>
      </c>
      <c r="AT17" s="389">
        <v>45</v>
      </c>
      <c r="AU17" s="389">
        <v>46</v>
      </c>
      <c r="AV17" s="389">
        <v>47</v>
      </c>
      <c r="AW17" s="390">
        <v>48</v>
      </c>
      <c r="AX17" s="388">
        <v>49</v>
      </c>
      <c r="AY17" s="389">
        <v>50</v>
      </c>
      <c r="AZ17" s="389">
        <v>51</v>
      </c>
      <c r="BA17" s="390">
        <v>52</v>
      </c>
    </row>
    <row r="18" spans="1:53" ht="19.5" customHeight="1" thickBot="1">
      <c r="A18" s="33">
        <v>1</v>
      </c>
      <c r="B18" s="20" t="s">
        <v>78</v>
      </c>
      <c r="C18" s="21" t="s">
        <v>78</v>
      </c>
      <c r="D18" s="21" t="s">
        <v>78</v>
      </c>
      <c r="E18" s="22" t="s">
        <v>78</v>
      </c>
      <c r="F18" s="20" t="s">
        <v>78</v>
      </c>
      <c r="G18" s="21" t="s">
        <v>78</v>
      </c>
      <c r="H18" s="21" t="s">
        <v>78</v>
      </c>
      <c r="I18" s="22" t="s">
        <v>78</v>
      </c>
      <c r="J18" s="20" t="s">
        <v>78</v>
      </c>
      <c r="K18" s="21" t="s">
        <v>78</v>
      </c>
      <c r="L18" s="21" t="s">
        <v>78</v>
      </c>
      <c r="M18" s="22" t="s">
        <v>78</v>
      </c>
      <c r="N18" s="20" t="s">
        <v>78</v>
      </c>
      <c r="O18" s="21" t="s">
        <v>78</v>
      </c>
      <c r="P18" s="21" t="s">
        <v>78</v>
      </c>
      <c r="Q18" s="21" t="s">
        <v>52</v>
      </c>
      <c r="R18" s="22" t="s">
        <v>52</v>
      </c>
      <c r="S18" s="48" t="s">
        <v>53</v>
      </c>
      <c r="T18" s="49" t="s">
        <v>51</v>
      </c>
      <c r="U18" s="49" t="s">
        <v>51</v>
      </c>
      <c r="V18" s="49" t="s">
        <v>51</v>
      </c>
      <c r="W18" s="50" t="s">
        <v>51</v>
      </c>
      <c r="X18" s="48" t="s">
        <v>51</v>
      </c>
      <c r="Y18" s="49" t="s">
        <v>51</v>
      </c>
      <c r="Z18" s="49" t="s">
        <v>51</v>
      </c>
      <c r="AA18" s="50" t="s">
        <v>51</v>
      </c>
      <c r="AB18" s="48" t="s">
        <v>51</v>
      </c>
      <c r="AC18" s="49" t="s">
        <v>53</v>
      </c>
      <c r="AD18" s="49" t="s">
        <v>53</v>
      </c>
      <c r="AE18" s="51" t="s">
        <v>53</v>
      </c>
      <c r="AF18" s="48" t="s">
        <v>53</v>
      </c>
      <c r="AG18" s="49" t="s">
        <v>51</v>
      </c>
      <c r="AH18" s="49" t="s">
        <v>51</v>
      </c>
      <c r="AI18" s="50" t="s">
        <v>51</v>
      </c>
      <c r="AJ18" s="49" t="s">
        <v>51</v>
      </c>
      <c r="AK18" s="49" t="s">
        <v>51</v>
      </c>
      <c r="AL18" s="49" t="s">
        <v>51</v>
      </c>
      <c r="AM18" s="49" t="s">
        <v>51</v>
      </c>
      <c r="AN18" s="50" t="s">
        <v>51</v>
      </c>
      <c r="AO18" s="52" t="s">
        <v>51</v>
      </c>
      <c r="AP18" s="49" t="s">
        <v>52</v>
      </c>
      <c r="AQ18" s="49" t="s">
        <v>52</v>
      </c>
      <c r="AR18" s="50" t="s">
        <v>52</v>
      </c>
      <c r="AS18" s="48" t="s">
        <v>53</v>
      </c>
      <c r="AT18" s="49" t="s">
        <v>53</v>
      </c>
      <c r="AU18" s="49" t="s">
        <v>53</v>
      </c>
      <c r="AV18" s="49" t="s">
        <v>53</v>
      </c>
      <c r="AW18" s="50" t="s">
        <v>53</v>
      </c>
      <c r="AX18" s="52" t="s">
        <v>53</v>
      </c>
      <c r="AY18" s="49" t="s">
        <v>53</v>
      </c>
      <c r="AZ18" s="49" t="s">
        <v>53</v>
      </c>
      <c r="BA18" s="50" t="s">
        <v>53</v>
      </c>
    </row>
    <row r="19" spans="1:53" ht="19.5" customHeight="1" thickBot="1">
      <c r="A19" s="34">
        <v>2</v>
      </c>
      <c r="B19" s="24" t="s">
        <v>51</v>
      </c>
      <c r="C19" s="23" t="s">
        <v>51</v>
      </c>
      <c r="D19" s="23" t="s">
        <v>51</v>
      </c>
      <c r="E19" s="32" t="s">
        <v>51</v>
      </c>
      <c r="F19" s="24" t="s">
        <v>51</v>
      </c>
      <c r="G19" s="23" t="s">
        <v>51</v>
      </c>
      <c r="H19" s="23" t="s">
        <v>51</v>
      </c>
      <c r="I19" s="32" t="s">
        <v>51</v>
      </c>
      <c r="J19" s="24" t="s">
        <v>51</v>
      </c>
      <c r="K19" s="23" t="s">
        <v>51</v>
      </c>
      <c r="L19" s="23" t="s">
        <v>51</v>
      </c>
      <c r="M19" s="32" t="s">
        <v>51</v>
      </c>
      <c r="N19" s="24" t="s">
        <v>51</v>
      </c>
      <c r="O19" s="23" t="s">
        <v>51</v>
      </c>
      <c r="P19" s="23" t="s">
        <v>51</v>
      </c>
      <c r="Q19" s="23" t="s">
        <v>52</v>
      </c>
      <c r="R19" s="32" t="s">
        <v>52</v>
      </c>
      <c r="S19" s="24" t="s">
        <v>54</v>
      </c>
      <c r="T19" s="23" t="s">
        <v>54</v>
      </c>
      <c r="U19" s="23" t="s">
        <v>54</v>
      </c>
      <c r="V19" s="23" t="s">
        <v>54</v>
      </c>
      <c r="W19" s="53" t="s">
        <v>54</v>
      </c>
      <c r="X19" s="24" t="s">
        <v>55</v>
      </c>
      <c r="Y19" s="23" t="s">
        <v>55</v>
      </c>
      <c r="Z19" s="23" t="s">
        <v>55</v>
      </c>
      <c r="AA19" s="53" t="s">
        <v>55</v>
      </c>
      <c r="AB19" s="24" t="s">
        <v>55</v>
      </c>
      <c r="AC19" s="23" t="s">
        <v>55</v>
      </c>
      <c r="AD19" s="23" t="s">
        <v>55</v>
      </c>
      <c r="AE19" s="53" t="s">
        <v>55</v>
      </c>
      <c r="AF19" s="24" t="s">
        <v>55</v>
      </c>
      <c r="AG19" s="23" t="s">
        <v>55</v>
      </c>
      <c r="AH19" s="23" t="s">
        <v>55</v>
      </c>
      <c r="AI19" s="53" t="s">
        <v>55</v>
      </c>
      <c r="AJ19" s="24" t="s">
        <v>55</v>
      </c>
      <c r="AK19" s="23" t="s">
        <v>55</v>
      </c>
      <c r="AL19" s="23" t="s">
        <v>55</v>
      </c>
      <c r="AM19" s="23" t="s">
        <v>55</v>
      </c>
      <c r="AN19" s="53" t="s">
        <v>72</v>
      </c>
      <c r="AO19" s="570"/>
      <c r="AP19" s="571"/>
      <c r="AQ19" s="571"/>
      <c r="AR19" s="571"/>
      <c r="AS19" s="571"/>
      <c r="AT19" s="571"/>
      <c r="AU19" s="571"/>
      <c r="AV19" s="571"/>
      <c r="AW19" s="571"/>
      <c r="AX19" s="571"/>
      <c r="AY19" s="571"/>
      <c r="AZ19" s="571"/>
      <c r="BA19" s="572"/>
    </row>
    <row r="20" spans="1:53" ht="19.5" customHeight="1">
      <c r="A20" s="10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6"/>
      <c r="AG20" s="26"/>
      <c r="AH20" s="26"/>
      <c r="AI20" s="26"/>
      <c r="AJ20" s="25"/>
      <c r="AK20" s="25"/>
      <c r="AL20" s="25"/>
      <c r="AM20" s="25"/>
      <c r="AN20" s="25"/>
      <c r="AO20" s="25"/>
      <c r="AP20" s="25"/>
      <c r="AQ20" s="25"/>
      <c r="AR20" s="25"/>
      <c r="AS20" s="27"/>
      <c r="AT20" s="7"/>
      <c r="AU20" s="7"/>
      <c r="AV20" s="7"/>
      <c r="AW20" s="7"/>
      <c r="AX20" s="7"/>
      <c r="AY20" s="7"/>
      <c r="AZ20" s="7"/>
      <c r="BA20" s="7"/>
    </row>
    <row r="21" spans="1:53" s="4" customFormat="1" ht="21" customHeight="1">
      <c r="A21" s="604" t="s">
        <v>226</v>
      </c>
      <c r="B21" s="604"/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04"/>
      <c r="R21" s="604"/>
      <c r="S21" s="604"/>
      <c r="T21" s="604"/>
      <c r="U21" s="604"/>
      <c r="V21" s="604"/>
      <c r="W21" s="604"/>
      <c r="X21" s="604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  <c r="AJ21" s="604"/>
      <c r="AK21" s="604"/>
      <c r="AL21" s="604"/>
      <c r="AM21" s="604"/>
      <c r="AN21" s="604"/>
      <c r="AO21" s="604"/>
      <c r="AP21" s="604"/>
      <c r="AQ21" s="604"/>
      <c r="AR21" s="604"/>
      <c r="AS21" s="604"/>
      <c r="AT21" s="604"/>
      <c r="AU21" s="604"/>
      <c r="AV21" s="604"/>
      <c r="AW21" s="604"/>
      <c r="AX21" s="604"/>
      <c r="AY21" s="604"/>
      <c r="AZ21" s="604"/>
      <c r="BA21" s="604"/>
    </row>
    <row r="22" spans="48:52" ht="15.75">
      <c r="AV22" s="28"/>
      <c r="AW22" s="28"/>
      <c r="AX22" s="28"/>
      <c r="AY22" s="28"/>
      <c r="AZ22" s="28"/>
    </row>
    <row r="23" spans="1:53" ht="21.75" customHeight="1">
      <c r="A23" s="567" t="s">
        <v>30</v>
      </c>
      <c r="B23" s="567"/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567"/>
      <c r="U23" s="567"/>
      <c r="V23" s="567"/>
      <c r="W23" s="567"/>
      <c r="X23" s="567"/>
      <c r="Y23" s="567"/>
      <c r="Z23" s="30"/>
      <c r="AA23" s="567" t="s">
        <v>31</v>
      </c>
      <c r="AB23" s="567"/>
      <c r="AC23" s="567"/>
      <c r="AD23" s="567"/>
      <c r="AE23" s="567"/>
      <c r="AF23" s="567"/>
      <c r="AG23" s="567"/>
      <c r="AH23" s="567"/>
      <c r="AI23" s="567"/>
      <c r="AJ23" s="567"/>
      <c r="AK23" s="567"/>
      <c r="AL23" s="567"/>
      <c r="AM23" s="567"/>
      <c r="AN23" s="29"/>
      <c r="AO23" s="567" t="s">
        <v>177</v>
      </c>
      <c r="AP23" s="567"/>
      <c r="AQ23" s="567"/>
      <c r="AR23" s="567"/>
      <c r="AS23" s="567"/>
      <c r="AT23" s="567"/>
      <c r="AU23" s="567"/>
      <c r="AV23" s="567"/>
      <c r="AW23" s="567"/>
      <c r="AX23" s="567"/>
      <c r="AY23" s="567"/>
      <c r="AZ23" s="567"/>
      <c r="BA23" s="567"/>
    </row>
    <row r="24" spans="1:53" ht="11.25" customHeight="1" thickBo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3"/>
    </row>
    <row r="25" spans="1:53" ht="22.5" customHeight="1">
      <c r="A25" s="607" t="s">
        <v>8</v>
      </c>
      <c r="B25" s="518"/>
      <c r="C25" s="478" t="s">
        <v>21</v>
      </c>
      <c r="D25" s="517"/>
      <c r="E25" s="517"/>
      <c r="F25" s="518"/>
      <c r="G25" s="497" t="s">
        <v>184</v>
      </c>
      <c r="H25" s="498"/>
      <c r="I25" s="512"/>
      <c r="J25" s="497" t="s">
        <v>22</v>
      </c>
      <c r="K25" s="517"/>
      <c r="L25" s="517"/>
      <c r="M25" s="518"/>
      <c r="N25" s="497" t="s">
        <v>97</v>
      </c>
      <c r="O25" s="517"/>
      <c r="P25" s="518"/>
      <c r="Q25" s="497" t="s">
        <v>96</v>
      </c>
      <c r="R25" s="517"/>
      <c r="S25" s="518"/>
      <c r="T25" s="497" t="s">
        <v>23</v>
      </c>
      <c r="U25" s="517"/>
      <c r="V25" s="518"/>
      <c r="W25" s="497" t="s">
        <v>24</v>
      </c>
      <c r="X25" s="517"/>
      <c r="Y25" s="595"/>
      <c r="Z25" s="7"/>
      <c r="AA25" s="584" t="s">
        <v>25</v>
      </c>
      <c r="AB25" s="585"/>
      <c r="AC25" s="585"/>
      <c r="AD25" s="585"/>
      <c r="AE25" s="585"/>
      <c r="AF25" s="585"/>
      <c r="AG25" s="586"/>
      <c r="AH25" s="497" t="s">
        <v>26</v>
      </c>
      <c r="AI25" s="498"/>
      <c r="AJ25" s="512"/>
      <c r="AK25" s="478" t="s">
        <v>27</v>
      </c>
      <c r="AL25" s="479"/>
      <c r="AM25" s="480"/>
      <c r="AN25" s="31"/>
      <c r="AO25" s="487" t="s">
        <v>182</v>
      </c>
      <c r="AP25" s="479"/>
      <c r="AQ25" s="479"/>
      <c r="AR25" s="488"/>
      <c r="AS25" s="491" t="s">
        <v>183</v>
      </c>
      <c r="AT25" s="492"/>
      <c r="AU25" s="492"/>
      <c r="AV25" s="492"/>
      <c r="AW25" s="493"/>
      <c r="AX25" s="497" t="s">
        <v>26</v>
      </c>
      <c r="AY25" s="498"/>
      <c r="AZ25" s="498"/>
      <c r="BA25" s="499"/>
    </row>
    <row r="26" spans="1:53" ht="18.75" customHeight="1">
      <c r="A26" s="608"/>
      <c r="B26" s="521"/>
      <c r="C26" s="519"/>
      <c r="D26" s="520"/>
      <c r="E26" s="520"/>
      <c r="F26" s="521"/>
      <c r="G26" s="500"/>
      <c r="H26" s="501"/>
      <c r="I26" s="513"/>
      <c r="J26" s="519"/>
      <c r="K26" s="520"/>
      <c r="L26" s="520"/>
      <c r="M26" s="521"/>
      <c r="N26" s="519"/>
      <c r="O26" s="520"/>
      <c r="P26" s="521"/>
      <c r="Q26" s="519"/>
      <c r="R26" s="520"/>
      <c r="S26" s="521"/>
      <c r="T26" s="519"/>
      <c r="U26" s="520"/>
      <c r="V26" s="521"/>
      <c r="W26" s="519"/>
      <c r="X26" s="520"/>
      <c r="Y26" s="596"/>
      <c r="Z26" s="7"/>
      <c r="AA26" s="587"/>
      <c r="AB26" s="588"/>
      <c r="AC26" s="588"/>
      <c r="AD26" s="588"/>
      <c r="AE26" s="588"/>
      <c r="AF26" s="588"/>
      <c r="AG26" s="589"/>
      <c r="AH26" s="500"/>
      <c r="AI26" s="501"/>
      <c r="AJ26" s="513"/>
      <c r="AK26" s="481"/>
      <c r="AL26" s="482"/>
      <c r="AM26" s="483"/>
      <c r="AN26" s="31"/>
      <c r="AO26" s="489"/>
      <c r="AP26" s="482"/>
      <c r="AQ26" s="482"/>
      <c r="AR26" s="490"/>
      <c r="AS26" s="494"/>
      <c r="AT26" s="495"/>
      <c r="AU26" s="495"/>
      <c r="AV26" s="495"/>
      <c r="AW26" s="496"/>
      <c r="AX26" s="500"/>
      <c r="AY26" s="501"/>
      <c r="AZ26" s="501"/>
      <c r="BA26" s="502"/>
    </row>
    <row r="27" spans="1:53" ht="42" customHeight="1" thickBot="1">
      <c r="A27" s="609"/>
      <c r="B27" s="524"/>
      <c r="C27" s="522"/>
      <c r="D27" s="523"/>
      <c r="E27" s="523"/>
      <c r="F27" s="524"/>
      <c r="G27" s="514"/>
      <c r="H27" s="515"/>
      <c r="I27" s="516"/>
      <c r="J27" s="522"/>
      <c r="K27" s="523"/>
      <c r="L27" s="523"/>
      <c r="M27" s="524"/>
      <c r="N27" s="522"/>
      <c r="O27" s="523"/>
      <c r="P27" s="524"/>
      <c r="Q27" s="522"/>
      <c r="R27" s="523"/>
      <c r="S27" s="524"/>
      <c r="T27" s="522"/>
      <c r="U27" s="523"/>
      <c r="V27" s="524"/>
      <c r="W27" s="522"/>
      <c r="X27" s="523"/>
      <c r="Y27" s="597"/>
      <c r="Z27" s="7"/>
      <c r="AA27" s="590"/>
      <c r="AB27" s="591"/>
      <c r="AC27" s="591"/>
      <c r="AD27" s="591"/>
      <c r="AE27" s="591"/>
      <c r="AF27" s="591"/>
      <c r="AG27" s="592"/>
      <c r="AH27" s="514"/>
      <c r="AI27" s="515"/>
      <c r="AJ27" s="516"/>
      <c r="AK27" s="484"/>
      <c r="AL27" s="485"/>
      <c r="AM27" s="486"/>
      <c r="AN27" s="31"/>
      <c r="AO27" s="489"/>
      <c r="AP27" s="482"/>
      <c r="AQ27" s="482"/>
      <c r="AR27" s="490"/>
      <c r="AS27" s="494"/>
      <c r="AT27" s="495"/>
      <c r="AU27" s="495"/>
      <c r="AV27" s="495"/>
      <c r="AW27" s="496"/>
      <c r="AX27" s="500"/>
      <c r="AY27" s="501"/>
      <c r="AZ27" s="501"/>
      <c r="BA27" s="502"/>
    </row>
    <row r="28" spans="1:53" ht="25.5" customHeight="1">
      <c r="A28" s="610">
        <v>1</v>
      </c>
      <c r="B28" s="611"/>
      <c r="C28" s="528">
        <v>33</v>
      </c>
      <c r="D28" s="573"/>
      <c r="E28" s="573"/>
      <c r="F28" s="574"/>
      <c r="G28" s="528">
        <v>5</v>
      </c>
      <c r="H28" s="573"/>
      <c r="I28" s="574"/>
      <c r="J28" s="528" t="s">
        <v>57</v>
      </c>
      <c r="K28" s="573"/>
      <c r="L28" s="573"/>
      <c r="M28" s="574"/>
      <c r="N28" s="528"/>
      <c r="O28" s="573"/>
      <c r="P28" s="574"/>
      <c r="Q28" s="601"/>
      <c r="R28" s="602"/>
      <c r="S28" s="603"/>
      <c r="T28" s="528">
        <v>14</v>
      </c>
      <c r="U28" s="529"/>
      <c r="V28" s="538"/>
      <c r="W28" s="528">
        <f>C28+G28+0+N28+Q28+T28</f>
        <v>52</v>
      </c>
      <c r="X28" s="529"/>
      <c r="Y28" s="530"/>
      <c r="Z28" s="7"/>
      <c r="AA28" s="598" t="s">
        <v>73</v>
      </c>
      <c r="AB28" s="599"/>
      <c r="AC28" s="599"/>
      <c r="AD28" s="599"/>
      <c r="AE28" s="599"/>
      <c r="AF28" s="599"/>
      <c r="AG28" s="600"/>
      <c r="AH28" s="509">
        <v>1</v>
      </c>
      <c r="AI28" s="510"/>
      <c r="AJ28" s="511"/>
      <c r="AK28" s="475" t="s">
        <v>57</v>
      </c>
      <c r="AL28" s="476"/>
      <c r="AM28" s="477"/>
      <c r="AN28" s="31"/>
      <c r="AO28" s="441">
        <v>1</v>
      </c>
      <c r="AP28" s="442"/>
      <c r="AQ28" s="442"/>
      <c r="AR28" s="443"/>
      <c r="AS28" s="450" t="s">
        <v>95</v>
      </c>
      <c r="AT28" s="451"/>
      <c r="AU28" s="451"/>
      <c r="AV28" s="451"/>
      <c r="AW28" s="452"/>
      <c r="AX28" s="459">
        <v>4</v>
      </c>
      <c r="AY28" s="460"/>
      <c r="AZ28" s="460"/>
      <c r="BA28" s="461"/>
    </row>
    <row r="29" spans="1:53" ht="24.75" customHeight="1">
      <c r="A29" s="605">
        <v>2</v>
      </c>
      <c r="B29" s="606"/>
      <c r="C29" s="531">
        <v>15</v>
      </c>
      <c r="D29" s="582"/>
      <c r="E29" s="582"/>
      <c r="F29" s="583"/>
      <c r="G29" s="539">
        <v>2</v>
      </c>
      <c r="H29" s="577"/>
      <c r="I29" s="578"/>
      <c r="J29" s="539">
        <v>5</v>
      </c>
      <c r="K29" s="577"/>
      <c r="L29" s="577"/>
      <c r="M29" s="578"/>
      <c r="N29" s="539">
        <v>16</v>
      </c>
      <c r="O29" s="577"/>
      <c r="P29" s="578"/>
      <c r="Q29" s="579">
        <v>1</v>
      </c>
      <c r="R29" s="580"/>
      <c r="S29" s="581"/>
      <c r="T29" s="539"/>
      <c r="U29" s="540"/>
      <c r="V29" s="541"/>
      <c r="W29" s="531">
        <f>C29+G29+J29+N29+Q29+T29</f>
        <v>39</v>
      </c>
      <c r="X29" s="532"/>
      <c r="Y29" s="533"/>
      <c r="Z29" s="7"/>
      <c r="AA29" s="503" t="s">
        <v>56</v>
      </c>
      <c r="AB29" s="504"/>
      <c r="AC29" s="504"/>
      <c r="AD29" s="504"/>
      <c r="AE29" s="504"/>
      <c r="AF29" s="504"/>
      <c r="AG29" s="505"/>
      <c r="AH29" s="554">
        <v>4</v>
      </c>
      <c r="AI29" s="555"/>
      <c r="AJ29" s="556"/>
      <c r="AK29" s="548">
        <v>5</v>
      </c>
      <c r="AL29" s="549"/>
      <c r="AM29" s="550"/>
      <c r="AN29" s="31"/>
      <c r="AO29" s="444"/>
      <c r="AP29" s="445"/>
      <c r="AQ29" s="445"/>
      <c r="AR29" s="446"/>
      <c r="AS29" s="453"/>
      <c r="AT29" s="454"/>
      <c r="AU29" s="454"/>
      <c r="AV29" s="454"/>
      <c r="AW29" s="455"/>
      <c r="AX29" s="462"/>
      <c r="AY29" s="463"/>
      <c r="AZ29" s="463"/>
      <c r="BA29" s="464"/>
    </row>
    <row r="30" spans="1:53" ht="27.75" customHeight="1" thickBot="1">
      <c r="A30" s="593" t="s">
        <v>1</v>
      </c>
      <c r="B30" s="594"/>
      <c r="C30" s="525">
        <f>SUM(C28:C29)</f>
        <v>48</v>
      </c>
      <c r="D30" s="526"/>
      <c r="E30" s="526"/>
      <c r="F30" s="537"/>
      <c r="G30" s="525">
        <f>SUM(G28:G29)</f>
        <v>7</v>
      </c>
      <c r="H30" s="526"/>
      <c r="I30" s="537"/>
      <c r="J30" s="525" t="s">
        <v>79</v>
      </c>
      <c r="K30" s="526"/>
      <c r="L30" s="526"/>
      <c r="M30" s="537"/>
      <c r="N30" s="525">
        <f>SUM(N29)</f>
        <v>16</v>
      </c>
      <c r="O30" s="526"/>
      <c r="P30" s="537"/>
      <c r="Q30" s="534">
        <f>SUM(Q29)</f>
        <v>1</v>
      </c>
      <c r="R30" s="535"/>
      <c r="S30" s="536"/>
      <c r="T30" s="525">
        <f>SUM(T28:T29)</f>
        <v>14</v>
      </c>
      <c r="U30" s="526"/>
      <c r="V30" s="537"/>
      <c r="W30" s="525">
        <f>SUM(W28:Y29)</f>
        <v>91</v>
      </c>
      <c r="X30" s="526"/>
      <c r="Y30" s="527"/>
      <c r="Z30" s="7"/>
      <c r="AA30" s="506"/>
      <c r="AB30" s="507"/>
      <c r="AC30" s="507"/>
      <c r="AD30" s="507"/>
      <c r="AE30" s="507"/>
      <c r="AF30" s="507"/>
      <c r="AG30" s="508"/>
      <c r="AH30" s="557"/>
      <c r="AI30" s="558"/>
      <c r="AJ30" s="559"/>
      <c r="AK30" s="551"/>
      <c r="AL30" s="448"/>
      <c r="AM30" s="552"/>
      <c r="AN30" s="31"/>
      <c r="AO30" s="447"/>
      <c r="AP30" s="448"/>
      <c r="AQ30" s="448"/>
      <c r="AR30" s="449"/>
      <c r="AS30" s="456"/>
      <c r="AT30" s="457"/>
      <c r="AU30" s="457"/>
      <c r="AV30" s="457"/>
      <c r="AW30" s="458"/>
      <c r="AX30" s="465"/>
      <c r="AY30" s="466"/>
      <c r="AZ30" s="466"/>
      <c r="BA30" s="467"/>
    </row>
    <row r="32" spans="1:25" ht="20.25">
      <c r="A32" s="542" t="s">
        <v>77</v>
      </c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2"/>
      <c r="Y32" s="542"/>
    </row>
  </sheetData>
  <sheetProtection/>
  <mergeCells count="85">
    <mergeCell ref="A28:B28"/>
    <mergeCell ref="C28:F28"/>
    <mergeCell ref="C25:F27"/>
    <mergeCell ref="C29:F29"/>
    <mergeCell ref="AA25:AG27"/>
    <mergeCell ref="A30:B30"/>
    <mergeCell ref="C30:F30"/>
    <mergeCell ref="G30:I30"/>
    <mergeCell ref="N30:P30"/>
    <mergeCell ref="J30:M30"/>
    <mergeCell ref="W25:Y27"/>
    <mergeCell ref="AA28:AG28"/>
    <mergeCell ref="Q28:S28"/>
    <mergeCell ref="G29:I29"/>
    <mergeCell ref="J29:M29"/>
    <mergeCell ref="N29:P29"/>
    <mergeCell ref="T25:V27"/>
    <mergeCell ref="X16:AA16"/>
    <mergeCell ref="N16:R16"/>
    <mergeCell ref="Q29:S29"/>
    <mergeCell ref="N28:P28"/>
    <mergeCell ref="A21:BA21"/>
    <mergeCell ref="A29:B29"/>
    <mergeCell ref="A6:O6"/>
    <mergeCell ref="Q25:S27"/>
    <mergeCell ref="J28:M28"/>
    <mergeCell ref="J25:M27"/>
    <mergeCell ref="G25:I27"/>
    <mergeCell ref="G28:I28"/>
    <mergeCell ref="A23:Y23"/>
    <mergeCell ref="A16:A17"/>
    <mergeCell ref="S16:W16"/>
    <mergeCell ref="A25:B27"/>
    <mergeCell ref="P5:AM5"/>
    <mergeCell ref="A7:O7"/>
    <mergeCell ref="AO23:BA23"/>
    <mergeCell ref="AO16:AR16"/>
    <mergeCell ref="P9:AL9"/>
    <mergeCell ref="P10:AM10"/>
    <mergeCell ref="AO19:BA19"/>
    <mergeCell ref="P7:AL7"/>
    <mergeCell ref="B16:E16"/>
    <mergeCell ref="AA23:AM23"/>
    <mergeCell ref="A1:O1"/>
    <mergeCell ref="A2:O2"/>
    <mergeCell ref="A3:O3"/>
    <mergeCell ref="P1:AM1"/>
    <mergeCell ref="P3:AM3"/>
    <mergeCell ref="A4:O4"/>
    <mergeCell ref="A32:Y32"/>
    <mergeCell ref="P8:AL8"/>
    <mergeCell ref="AB16:AE16"/>
    <mergeCell ref="AF16:AI16"/>
    <mergeCell ref="A14:BA14"/>
    <mergeCell ref="F16:I16"/>
    <mergeCell ref="J16:M16"/>
    <mergeCell ref="AK29:AM30"/>
    <mergeCell ref="P11:AM11"/>
    <mergeCell ref="AH29:AJ30"/>
    <mergeCell ref="N25:P27"/>
    <mergeCell ref="W30:Y30"/>
    <mergeCell ref="W28:Y28"/>
    <mergeCell ref="W29:Y29"/>
    <mergeCell ref="Q30:S30"/>
    <mergeCell ref="T30:V30"/>
    <mergeCell ref="T28:V28"/>
    <mergeCell ref="T29:V29"/>
    <mergeCell ref="AK28:AM28"/>
    <mergeCell ref="AK25:AM27"/>
    <mergeCell ref="AO25:AR27"/>
    <mergeCell ref="AS25:AW27"/>
    <mergeCell ref="AX25:BA27"/>
    <mergeCell ref="AA29:AG30"/>
    <mergeCell ref="AH28:AJ28"/>
    <mergeCell ref="AH25:AJ27"/>
    <mergeCell ref="AN9:BA9"/>
    <mergeCell ref="AN5:BA5"/>
    <mergeCell ref="AN10:BA11"/>
    <mergeCell ref="AO28:AR30"/>
    <mergeCell ref="AS28:AW30"/>
    <mergeCell ref="AX28:BA30"/>
    <mergeCell ref="AJ16:AN16"/>
    <mergeCell ref="AS16:AW16"/>
    <mergeCell ref="AX16:BA16"/>
    <mergeCell ref="AN7:BA7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9"/>
  <sheetViews>
    <sheetView tabSelected="1" view="pageBreakPreview" zoomScale="90" zoomScaleSheetLayoutView="90" zoomScalePageLayoutView="0" workbookViewId="0" topLeftCell="A97">
      <selection activeCell="E126" sqref="E126"/>
    </sheetView>
  </sheetViews>
  <sheetFormatPr defaultColWidth="9.140625" defaultRowHeight="15"/>
  <cols>
    <col min="1" max="1" width="11.28125" style="39" customWidth="1"/>
    <col min="2" max="2" width="44.28125" style="40" customWidth="1"/>
    <col min="3" max="3" width="10.140625" style="41" customWidth="1"/>
    <col min="4" max="4" width="13.00390625" style="42" customWidth="1"/>
    <col min="5" max="5" width="8.57421875" style="42" customWidth="1"/>
    <col min="6" max="6" width="9.00390625" style="41" customWidth="1"/>
    <col min="7" max="7" width="7.421875" style="41" customWidth="1"/>
    <col min="8" max="8" width="9.8515625" style="41" customWidth="1"/>
    <col min="9" max="9" width="7.421875" style="40" customWidth="1"/>
    <col min="10" max="10" width="6.57421875" style="40" customWidth="1"/>
    <col min="11" max="11" width="5.8515625" style="40" customWidth="1"/>
    <col min="12" max="12" width="7.00390625" style="40" customWidth="1"/>
    <col min="13" max="13" width="7.8515625" style="40" customWidth="1"/>
    <col min="14" max="16" width="12.140625" style="40" customWidth="1"/>
    <col min="17" max="17" width="11.28125" style="40" customWidth="1"/>
    <col min="18" max="18" width="2.57421875" style="38" customWidth="1"/>
    <col min="19" max="19" width="7.421875" style="38" customWidth="1"/>
    <col min="20" max="20" width="6.7109375" style="38" customWidth="1"/>
    <col min="21" max="21" width="3.57421875" style="38" customWidth="1"/>
    <col min="22" max="16384" width="9.140625" style="38" customWidth="1"/>
  </cols>
  <sheetData>
    <row r="1" spans="1:17" s="35" customFormat="1" ht="18.75" customHeight="1" thickBot="1">
      <c r="A1" s="614" t="s">
        <v>228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6"/>
    </row>
    <row r="2" spans="1:17" s="35" customFormat="1" ht="15.75" customHeight="1">
      <c r="A2" s="644" t="s">
        <v>48</v>
      </c>
      <c r="B2" s="626" t="s">
        <v>91</v>
      </c>
      <c r="C2" s="629" t="s">
        <v>32</v>
      </c>
      <c r="D2" s="630"/>
      <c r="E2" s="630"/>
      <c r="F2" s="631"/>
      <c r="G2" s="639" t="s">
        <v>92</v>
      </c>
      <c r="H2" s="664" t="s">
        <v>33</v>
      </c>
      <c r="I2" s="665"/>
      <c r="J2" s="665"/>
      <c r="K2" s="665"/>
      <c r="L2" s="665"/>
      <c r="M2" s="666"/>
      <c r="N2" s="617" t="s">
        <v>49</v>
      </c>
      <c r="O2" s="618"/>
      <c r="P2" s="618"/>
      <c r="Q2" s="619"/>
    </row>
    <row r="3" spans="1:17" s="35" customFormat="1" ht="16.5" thickBot="1">
      <c r="A3" s="645"/>
      <c r="B3" s="627"/>
      <c r="C3" s="647" t="s">
        <v>34</v>
      </c>
      <c r="D3" s="662" t="s">
        <v>35</v>
      </c>
      <c r="E3" s="642" t="s">
        <v>36</v>
      </c>
      <c r="F3" s="643"/>
      <c r="G3" s="640"/>
      <c r="H3" s="661" t="s">
        <v>0</v>
      </c>
      <c r="I3" s="655" t="s">
        <v>37</v>
      </c>
      <c r="J3" s="655"/>
      <c r="K3" s="655"/>
      <c r="L3" s="656"/>
      <c r="M3" s="657" t="s">
        <v>38</v>
      </c>
      <c r="N3" s="620"/>
      <c r="O3" s="621"/>
      <c r="P3" s="621"/>
      <c r="Q3" s="622"/>
    </row>
    <row r="4" spans="1:17" s="35" customFormat="1" ht="16.5" thickBot="1">
      <c r="A4" s="645"/>
      <c r="B4" s="627"/>
      <c r="C4" s="647"/>
      <c r="D4" s="662"/>
      <c r="E4" s="662" t="s">
        <v>209</v>
      </c>
      <c r="F4" s="632" t="s">
        <v>39</v>
      </c>
      <c r="G4" s="640"/>
      <c r="H4" s="640"/>
      <c r="I4" s="667" t="s">
        <v>1</v>
      </c>
      <c r="J4" s="636" t="s">
        <v>2</v>
      </c>
      <c r="K4" s="636" t="s">
        <v>40</v>
      </c>
      <c r="L4" s="636" t="s">
        <v>59</v>
      </c>
      <c r="M4" s="658"/>
      <c r="N4" s="634" t="s">
        <v>41</v>
      </c>
      <c r="O4" s="635"/>
      <c r="P4" s="623" t="s">
        <v>42</v>
      </c>
      <c r="Q4" s="625"/>
    </row>
    <row r="5" spans="1:17" s="35" customFormat="1" ht="16.5" thickBot="1">
      <c r="A5" s="645"/>
      <c r="B5" s="627"/>
      <c r="C5" s="647"/>
      <c r="D5" s="662"/>
      <c r="E5" s="662"/>
      <c r="F5" s="632"/>
      <c r="G5" s="640"/>
      <c r="H5" s="640"/>
      <c r="I5" s="668"/>
      <c r="J5" s="637"/>
      <c r="K5" s="637"/>
      <c r="L5" s="637"/>
      <c r="M5" s="658"/>
      <c r="N5" s="182">
        <v>1</v>
      </c>
      <c r="O5" s="183">
        <v>2</v>
      </c>
      <c r="P5" s="182">
        <v>3</v>
      </c>
      <c r="Q5" s="181">
        <v>4</v>
      </c>
    </row>
    <row r="6" spans="1:17" s="35" customFormat="1" ht="16.5" thickBot="1">
      <c r="A6" s="645"/>
      <c r="B6" s="627"/>
      <c r="C6" s="647"/>
      <c r="D6" s="662"/>
      <c r="E6" s="662"/>
      <c r="F6" s="632"/>
      <c r="G6" s="640"/>
      <c r="H6" s="640"/>
      <c r="I6" s="668"/>
      <c r="J6" s="637"/>
      <c r="K6" s="637"/>
      <c r="L6" s="637"/>
      <c r="M6" s="659"/>
      <c r="N6" s="623" t="s">
        <v>50</v>
      </c>
      <c r="O6" s="624"/>
      <c r="P6" s="624"/>
      <c r="Q6" s="625"/>
    </row>
    <row r="7" spans="1:17" s="35" customFormat="1" ht="30.75" customHeight="1" thickBot="1">
      <c r="A7" s="646"/>
      <c r="B7" s="628"/>
      <c r="C7" s="648"/>
      <c r="D7" s="663"/>
      <c r="E7" s="663"/>
      <c r="F7" s="633"/>
      <c r="G7" s="641"/>
      <c r="H7" s="641"/>
      <c r="I7" s="669"/>
      <c r="J7" s="638"/>
      <c r="K7" s="638"/>
      <c r="L7" s="638"/>
      <c r="M7" s="660"/>
      <c r="N7" s="182">
        <v>15</v>
      </c>
      <c r="O7" s="183">
        <v>18</v>
      </c>
      <c r="P7" s="184">
        <v>15</v>
      </c>
      <c r="Q7" s="181">
        <v>22</v>
      </c>
    </row>
    <row r="8" spans="1:22" s="35" customFormat="1" ht="16.5" thickBot="1">
      <c r="A8" s="182">
        <v>1</v>
      </c>
      <c r="B8" s="185">
        <v>2</v>
      </c>
      <c r="C8" s="182">
        <v>3</v>
      </c>
      <c r="D8" s="186">
        <v>4</v>
      </c>
      <c r="E8" s="186">
        <v>5</v>
      </c>
      <c r="F8" s="187">
        <v>6</v>
      </c>
      <c r="G8" s="182">
        <v>7</v>
      </c>
      <c r="H8" s="185">
        <v>8</v>
      </c>
      <c r="I8" s="188">
        <v>9</v>
      </c>
      <c r="J8" s="186">
        <v>10</v>
      </c>
      <c r="K8" s="186">
        <v>11</v>
      </c>
      <c r="L8" s="186">
        <v>12</v>
      </c>
      <c r="M8" s="187">
        <v>13</v>
      </c>
      <c r="N8" s="182">
        <v>14</v>
      </c>
      <c r="O8" s="186">
        <v>15</v>
      </c>
      <c r="P8" s="182">
        <v>16</v>
      </c>
      <c r="Q8" s="181">
        <v>17</v>
      </c>
      <c r="R8" s="36"/>
      <c r="S8" s="36"/>
      <c r="T8" s="36"/>
      <c r="U8" s="36"/>
      <c r="V8" s="36"/>
    </row>
    <row r="9" spans="1:17" s="35" customFormat="1" ht="16.5" thickBot="1">
      <c r="A9" s="652" t="s">
        <v>43</v>
      </c>
      <c r="B9" s="653"/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4"/>
    </row>
    <row r="10" spans="1:17" s="35" customFormat="1" ht="16.5" thickBot="1">
      <c r="A10" s="649" t="s">
        <v>191</v>
      </c>
      <c r="B10" s="650"/>
      <c r="C10" s="650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651"/>
    </row>
    <row r="11" spans="1:17" s="35" customFormat="1" ht="31.5">
      <c r="A11" s="189" t="s">
        <v>60</v>
      </c>
      <c r="B11" s="432" t="s">
        <v>63</v>
      </c>
      <c r="C11" s="190"/>
      <c r="D11" s="191"/>
      <c r="E11" s="191"/>
      <c r="F11" s="192"/>
      <c r="G11" s="193">
        <f>G12+G13+G14</f>
        <v>8</v>
      </c>
      <c r="H11" s="194">
        <f>H12+H13+H14</f>
        <v>240</v>
      </c>
      <c r="I11" s="195">
        <f>I12+I13+I14</f>
        <v>96</v>
      </c>
      <c r="J11" s="196"/>
      <c r="K11" s="196"/>
      <c r="L11" s="196">
        <f>L12+L13+L14</f>
        <v>96</v>
      </c>
      <c r="M11" s="197">
        <f>M12+M13+M14</f>
        <v>144</v>
      </c>
      <c r="N11" s="198"/>
      <c r="O11" s="199"/>
      <c r="P11" s="195"/>
      <c r="Q11" s="199"/>
    </row>
    <row r="12" spans="1:17" s="35" customFormat="1" ht="31.5">
      <c r="A12" s="200" t="s">
        <v>98</v>
      </c>
      <c r="B12" s="432" t="s">
        <v>63</v>
      </c>
      <c r="C12" s="174"/>
      <c r="D12" s="173">
        <v>1</v>
      </c>
      <c r="E12" s="173"/>
      <c r="F12" s="175"/>
      <c r="G12" s="201">
        <v>2</v>
      </c>
      <c r="H12" s="202">
        <f>G12*30</f>
        <v>60</v>
      </c>
      <c r="I12" s="203">
        <f>J12+K12+L12</f>
        <v>30</v>
      </c>
      <c r="J12" s="173"/>
      <c r="K12" s="173"/>
      <c r="L12" s="173">
        <v>30</v>
      </c>
      <c r="M12" s="127">
        <f>H12-I12</f>
        <v>30</v>
      </c>
      <c r="N12" s="174">
        <v>2</v>
      </c>
      <c r="O12" s="175"/>
      <c r="P12" s="203"/>
      <c r="Q12" s="175"/>
    </row>
    <row r="13" spans="1:17" s="35" customFormat="1" ht="31.5">
      <c r="A13" s="200" t="s">
        <v>99</v>
      </c>
      <c r="B13" s="432" t="s">
        <v>63</v>
      </c>
      <c r="C13" s="174">
        <v>2</v>
      </c>
      <c r="D13" s="173"/>
      <c r="E13" s="173"/>
      <c r="F13" s="175"/>
      <c r="G13" s="201">
        <v>3</v>
      </c>
      <c r="H13" s="202">
        <f>G13*30</f>
        <v>90</v>
      </c>
      <c r="I13" s="203">
        <f>J13+K13+L13</f>
        <v>36</v>
      </c>
      <c r="J13" s="173"/>
      <c r="K13" s="173"/>
      <c r="L13" s="173">
        <v>36</v>
      </c>
      <c r="M13" s="127">
        <f>H13-I13</f>
        <v>54</v>
      </c>
      <c r="N13" s="174"/>
      <c r="O13" s="175">
        <v>2</v>
      </c>
      <c r="P13" s="203"/>
      <c r="Q13" s="175"/>
    </row>
    <row r="14" spans="1:17" s="35" customFormat="1" ht="31.5">
      <c r="A14" s="200" t="s">
        <v>100</v>
      </c>
      <c r="B14" s="432" t="s">
        <v>63</v>
      </c>
      <c r="C14" s="174">
        <v>3</v>
      </c>
      <c r="D14" s="173"/>
      <c r="E14" s="173"/>
      <c r="F14" s="175"/>
      <c r="G14" s="201">
        <v>3</v>
      </c>
      <c r="H14" s="202">
        <f>G14*30</f>
        <v>90</v>
      </c>
      <c r="I14" s="203">
        <f>J14+K14+L14</f>
        <v>30</v>
      </c>
      <c r="J14" s="173"/>
      <c r="K14" s="173"/>
      <c r="L14" s="173">
        <v>30</v>
      </c>
      <c r="M14" s="127">
        <f>H14-I14</f>
        <v>60</v>
      </c>
      <c r="N14" s="174"/>
      <c r="O14" s="175"/>
      <c r="P14" s="203">
        <v>2</v>
      </c>
      <c r="Q14" s="175"/>
    </row>
    <row r="15" spans="1:22" s="37" customFormat="1" ht="15.75">
      <c r="A15" s="204" t="s">
        <v>61</v>
      </c>
      <c r="B15" s="205" t="s">
        <v>74</v>
      </c>
      <c r="C15" s="56"/>
      <c r="D15" s="206">
        <v>2</v>
      </c>
      <c r="E15" s="207"/>
      <c r="F15" s="208"/>
      <c r="G15" s="58">
        <v>3</v>
      </c>
      <c r="H15" s="64">
        <f>G15*30</f>
        <v>90</v>
      </c>
      <c r="I15" s="63">
        <f>J15+K15+L15</f>
        <v>30</v>
      </c>
      <c r="J15" s="59">
        <v>20</v>
      </c>
      <c r="K15" s="60"/>
      <c r="L15" s="59">
        <v>10</v>
      </c>
      <c r="M15" s="61">
        <f>H15-I15</f>
        <v>60</v>
      </c>
      <c r="N15" s="62"/>
      <c r="O15" s="69">
        <v>1.5</v>
      </c>
      <c r="P15" s="56"/>
      <c r="Q15" s="54"/>
      <c r="V15" s="57"/>
    </row>
    <row r="16" spans="1:17" s="37" customFormat="1" ht="16.5" thickBot="1">
      <c r="A16" s="209" t="s">
        <v>62</v>
      </c>
      <c r="B16" s="210" t="s">
        <v>80</v>
      </c>
      <c r="C16" s="211">
        <v>1</v>
      </c>
      <c r="D16" s="212"/>
      <c r="E16" s="212"/>
      <c r="F16" s="213"/>
      <c r="G16" s="58">
        <v>3</v>
      </c>
      <c r="H16" s="64">
        <f>G16*30</f>
        <v>90</v>
      </c>
      <c r="I16" s="214">
        <f>J16+K16+L16</f>
        <v>30</v>
      </c>
      <c r="J16" s="215">
        <v>20</v>
      </c>
      <c r="K16" s="216"/>
      <c r="L16" s="215">
        <v>10</v>
      </c>
      <c r="M16" s="217">
        <f>H16-I16</f>
        <v>60</v>
      </c>
      <c r="N16" s="218">
        <v>2</v>
      </c>
      <c r="O16" s="219"/>
      <c r="P16" s="211"/>
      <c r="Q16" s="220"/>
    </row>
    <row r="17" spans="1:22" s="35" customFormat="1" ht="16.5" thickBot="1">
      <c r="A17" s="670" t="s">
        <v>58</v>
      </c>
      <c r="B17" s="671"/>
      <c r="C17" s="671"/>
      <c r="D17" s="671"/>
      <c r="E17" s="671"/>
      <c r="F17" s="672"/>
      <c r="G17" s="136">
        <f>G11+G15+G16</f>
        <v>14</v>
      </c>
      <c r="H17" s="137">
        <f>H11+H15+H16</f>
        <v>420</v>
      </c>
      <c r="I17" s="138">
        <f>I11+I15+I16</f>
        <v>156</v>
      </c>
      <c r="J17" s="119">
        <f>J11+J15+J16</f>
        <v>40</v>
      </c>
      <c r="K17" s="46"/>
      <c r="L17" s="119">
        <f>L11+L15+L16</f>
        <v>116</v>
      </c>
      <c r="M17" s="120">
        <f>M11+M15+M16</f>
        <v>264</v>
      </c>
      <c r="N17" s="139">
        <f>SUM(N11:N16)</f>
        <v>4</v>
      </c>
      <c r="O17" s="140">
        <f>SUM(O11:O16)</f>
        <v>3.5</v>
      </c>
      <c r="P17" s="118">
        <f>SUM(P11:P16)</f>
        <v>2</v>
      </c>
      <c r="Q17" s="47"/>
      <c r="R17" s="43"/>
      <c r="S17" s="43"/>
      <c r="T17" s="43"/>
      <c r="U17" s="43"/>
      <c r="V17" s="43"/>
    </row>
    <row r="18" spans="1:22" s="35" customFormat="1" ht="16.5" thickBot="1">
      <c r="A18" s="673" t="s">
        <v>109</v>
      </c>
      <c r="B18" s="674"/>
      <c r="C18" s="674"/>
      <c r="D18" s="674"/>
      <c r="E18" s="674"/>
      <c r="F18" s="674"/>
      <c r="G18" s="674"/>
      <c r="H18" s="674"/>
      <c r="I18" s="674"/>
      <c r="J18" s="674"/>
      <c r="K18" s="674"/>
      <c r="L18" s="674"/>
      <c r="M18" s="674"/>
      <c r="N18" s="674"/>
      <c r="O18" s="674"/>
      <c r="P18" s="674"/>
      <c r="Q18" s="675"/>
      <c r="R18" s="43"/>
      <c r="S18" s="43"/>
      <c r="T18" s="43"/>
      <c r="U18" s="43"/>
      <c r="V18" s="43"/>
    </row>
    <row r="19" spans="1:22" s="35" customFormat="1" ht="31.5">
      <c r="A19" s="71" t="s">
        <v>121</v>
      </c>
      <c r="B19" s="151" t="s">
        <v>186</v>
      </c>
      <c r="C19" s="152">
        <v>2</v>
      </c>
      <c r="D19" s="149"/>
      <c r="E19" s="149"/>
      <c r="F19" s="150"/>
      <c r="G19" s="154">
        <v>4</v>
      </c>
      <c r="H19" s="221">
        <f>G19*30</f>
        <v>120</v>
      </c>
      <c r="I19" s="148">
        <f>J19+K19+L19</f>
        <v>54</v>
      </c>
      <c r="J19" s="149">
        <v>18</v>
      </c>
      <c r="K19" s="149">
        <v>18</v>
      </c>
      <c r="L19" s="149">
        <v>18</v>
      </c>
      <c r="M19" s="150">
        <f>H19-I19</f>
        <v>66</v>
      </c>
      <c r="N19" s="148"/>
      <c r="O19" s="157">
        <v>3</v>
      </c>
      <c r="P19" s="148"/>
      <c r="Q19" s="150"/>
      <c r="R19" s="43"/>
      <c r="S19" s="43"/>
      <c r="T19" s="43"/>
      <c r="U19" s="43"/>
      <c r="V19" s="43"/>
    </row>
    <row r="20" spans="1:22" s="35" customFormat="1" ht="32.25" thickBot="1">
      <c r="A20" s="106" t="s">
        <v>185</v>
      </c>
      <c r="B20" s="147" t="s">
        <v>124</v>
      </c>
      <c r="C20" s="108"/>
      <c r="D20" s="125">
        <v>2</v>
      </c>
      <c r="E20" s="109"/>
      <c r="F20" s="110"/>
      <c r="G20" s="155">
        <v>3</v>
      </c>
      <c r="H20" s="222">
        <f>G20*30</f>
        <v>90</v>
      </c>
      <c r="I20" s="223">
        <f>J20+K20+L20</f>
        <v>36</v>
      </c>
      <c r="J20" s="156">
        <v>18</v>
      </c>
      <c r="K20" s="156"/>
      <c r="L20" s="156">
        <v>18</v>
      </c>
      <c r="M20" s="224">
        <f>H20-I20</f>
        <v>54</v>
      </c>
      <c r="N20" s="225"/>
      <c r="O20" s="226">
        <v>2</v>
      </c>
      <c r="P20" s="153"/>
      <c r="Q20" s="110"/>
      <c r="R20" s="43"/>
      <c r="S20" s="43"/>
      <c r="T20" s="43"/>
      <c r="U20" s="43"/>
      <c r="V20" s="43"/>
    </row>
    <row r="21" spans="1:22" s="35" customFormat="1" ht="16.5" thickBot="1">
      <c r="A21" s="673" t="s">
        <v>122</v>
      </c>
      <c r="B21" s="674"/>
      <c r="C21" s="674"/>
      <c r="D21" s="674"/>
      <c r="E21" s="674"/>
      <c r="F21" s="675"/>
      <c r="G21" s="112">
        <f aca="true" t="shared" si="0" ref="G21:M21">G19+G20</f>
        <v>7</v>
      </c>
      <c r="H21" s="113">
        <f t="shared" si="0"/>
        <v>210</v>
      </c>
      <c r="I21" s="118">
        <f t="shared" si="0"/>
        <v>90</v>
      </c>
      <c r="J21" s="119">
        <f t="shared" si="0"/>
        <v>36</v>
      </c>
      <c r="K21" s="119">
        <f t="shared" si="0"/>
        <v>18</v>
      </c>
      <c r="L21" s="119">
        <f t="shared" si="0"/>
        <v>36</v>
      </c>
      <c r="M21" s="119">
        <f t="shared" si="0"/>
        <v>120</v>
      </c>
      <c r="N21" s="93"/>
      <c r="O21" s="94">
        <f>SUM(O19:O20)</f>
        <v>5</v>
      </c>
      <c r="P21" s="114"/>
      <c r="Q21" s="94"/>
      <c r="R21" s="43"/>
      <c r="S21" s="43"/>
      <c r="T21" s="43"/>
      <c r="U21" s="43"/>
      <c r="V21" s="43"/>
    </row>
    <row r="22" spans="1:17" ht="16.5" thickBot="1">
      <c r="A22" s="673" t="s">
        <v>116</v>
      </c>
      <c r="B22" s="674"/>
      <c r="C22" s="674"/>
      <c r="D22" s="674"/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5"/>
    </row>
    <row r="23" spans="1:17" ht="15.75">
      <c r="A23" s="71" t="s">
        <v>144</v>
      </c>
      <c r="B23" s="96" t="s">
        <v>81</v>
      </c>
      <c r="C23" s="97"/>
      <c r="D23" s="124">
        <v>1</v>
      </c>
      <c r="E23" s="98"/>
      <c r="F23" s="99"/>
      <c r="G23" s="115">
        <v>3</v>
      </c>
      <c r="H23" s="75">
        <f>G23*30</f>
        <v>90</v>
      </c>
      <c r="I23" s="76">
        <f>J23+K23+L23</f>
        <v>45</v>
      </c>
      <c r="J23" s="77">
        <v>30</v>
      </c>
      <c r="K23" s="77"/>
      <c r="L23" s="77">
        <v>15</v>
      </c>
      <c r="M23" s="78">
        <f>H23-I23</f>
        <v>45</v>
      </c>
      <c r="N23" s="79">
        <v>3</v>
      </c>
      <c r="O23" s="80"/>
      <c r="P23" s="79"/>
      <c r="Q23" s="99"/>
    </row>
    <row r="24" spans="1:17" ht="15.75">
      <c r="A24" s="72" t="s">
        <v>145</v>
      </c>
      <c r="B24" s="88" t="s">
        <v>82</v>
      </c>
      <c r="C24" s="89"/>
      <c r="D24" s="65"/>
      <c r="E24" s="65"/>
      <c r="F24" s="90"/>
      <c r="G24" s="116">
        <f>G25+G26</f>
        <v>14</v>
      </c>
      <c r="H24" s="81">
        <f>H25+H26</f>
        <v>420</v>
      </c>
      <c r="I24" s="82">
        <f>I25+I26</f>
        <v>150</v>
      </c>
      <c r="J24" s="67"/>
      <c r="K24" s="67"/>
      <c r="L24" s="67">
        <f>L25+L26</f>
        <v>150</v>
      </c>
      <c r="M24" s="83">
        <f>M25+M26</f>
        <v>270</v>
      </c>
      <c r="N24" s="91"/>
      <c r="O24" s="92"/>
      <c r="P24" s="91"/>
      <c r="Q24" s="74"/>
    </row>
    <row r="25" spans="1:20" ht="15.75">
      <c r="A25" s="72" t="s">
        <v>146</v>
      </c>
      <c r="B25" s="88" t="s">
        <v>82</v>
      </c>
      <c r="C25" s="89"/>
      <c r="D25" s="73">
        <v>2</v>
      </c>
      <c r="E25" s="65"/>
      <c r="F25" s="90"/>
      <c r="G25" s="117">
        <v>9</v>
      </c>
      <c r="H25" s="84">
        <f>G25*30</f>
        <v>270</v>
      </c>
      <c r="I25" s="66">
        <f>J25+K25+L25</f>
        <v>90</v>
      </c>
      <c r="J25" s="67"/>
      <c r="K25" s="67"/>
      <c r="L25" s="68">
        <v>90</v>
      </c>
      <c r="M25" s="85">
        <f>H25-I25</f>
        <v>180</v>
      </c>
      <c r="N25" s="91"/>
      <c r="O25" s="141">
        <v>5</v>
      </c>
      <c r="P25" s="91"/>
      <c r="Q25" s="74"/>
      <c r="T25" s="122"/>
    </row>
    <row r="26" spans="1:17" ht="15.75">
      <c r="A26" s="86" t="s">
        <v>117</v>
      </c>
      <c r="B26" s="88" t="s">
        <v>82</v>
      </c>
      <c r="C26" s="89"/>
      <c r="D26" s="73">
        <v>3</v>
      </c>
      <c r="E26" s="65"/>
      <c r="F26" s="90"/>
      <c r="G26" s="117">
        <v>5</v>
      </c>
      <c r="H26" s="84">
        <f>G26*30</f>
        <v>150</v>
      </c>
      <c r="I26" s="66">
        <f>J26+K26+L26</f>
        <v>60</v>
      </c>
      <c r="J26" s="67"/>
      <c r="K26" s="67"/>
      <c r="L26" s="68">
        <v>60</v>
      </c>
      <c r="M26" s="85">
        <f>H26-I26</f>
        <v>90</v>
      </c>
      <c r="N26" s="91"/>
      <c r="O26" s="92"/>
      <c r="P26" s="128">
        <v>4</v>
      </c>
      <c r="Q26" s="87"/>
    </row>
    <row r="27" spans="1:17" ht="15.75">
      <c r="A27" s="86" t="s">
        <v>147</v>
      </c>
      <c r="B27" s="167" t="s">
        <v>187</v>
      </c>
      <c r="C27" s="166"/>
      <c r="D27" s="158">
        <v>3</v>
      </c>
      <c r="E27" s="159"/>
      <c r="F27" s="160"/>
      <c r="G27" s="165">
        <v>3</v>
      </c>
      <c r="H27" s="81">
        <f>G27*30</f>
        <v>90</v>
      </c>
      <c r="I27" s="82">
        <f>J27+K27+L27</f>
        <v>30</v>
      </c>
      <c r="J27" s="161">
        <v>15</v>
      </c>
      <c r="K27" s="161"/>
      <c r="L27" s="161">
        <v>15</v>
      </c>
      <c r="M27" s="83">
        <f>H27-I27</f>
        <v>60</v>
      </c>
      <c r="N27" s="162"/>
      <c r="O27" s="163"/>
      <c r="P27" s="164">
        <v>2</v>
      </c>
      <c r="Q27" s="87"/>
    </row>
    <row r="28" spans="1:17" ht="31.5">
      <c r="A28" s="86" t="s">
        <v>118</v>
      </c>
      <c r="B28" s="100" t="s">
        <v>83</v>
      </c>
      <c r="C28" s="101"/>
      <c r="D28" s="102">
        <v>3</v>
      </c>
      <c r="E28" s="102"/>
      <c r="F28" s="103"/>
      <c r="G28" s="142">
        <v>3</v>
      </c>
      <c r="H28" s="143">
        <f>G28*30</f>
        <v>90</v>
      </c>
      <c r="I28" s="144">
        <f>J28+K28+L28</f>
        <v>30</v>
      </c>
      <c r="J28" s="145">
        <v>15</v>
      </c>
      <c r="K28" s="145"/>
      <c r="L28" s="145">
        <v>15</v>
      </c>
      <c r="M28" s="146">
        <f>H28-I28</f>
        <v>60</v>
      </c>
      <c r="N28" s="104"/>
      <c r="O28" s="105"/>
      <c r="P28" s="129">
        <v>2</v>
      </c>
      <c r="Q28" s="70"/>
    </row>
    <row r="29" spans="1:17" ht="32.25" thickBot="1">
      <c r="A29" s="106" t="s">
        <v>188</v>
      </c>
      <c r="B29" s="107" t="s">
        <v>86</v>
      </c>
      <c r="C29" s="108"/>
      <c r="D29" s="125">
        <v>3</v>
      </c>
      <c r="E29" s="109"/>
      <c r="F29" s="110"/>
      <c r="G29" s="227">
        <v>4</v>
      </c>
      <c r="H29" s="228">
        <f>G29*30</f>
        <v>120</v>
      </c>
      <c r="I29" s="229">
        <f>J29+K29+L29</f>
        <v>45</v>
      </c>
      <c r="J29" s="230">
        <v>15</v>
      </c>
      <c r="K29" s="229">
        <v>30</v>
      </c>
      <c r="L29" s="230"/>
      <c r="M29" s="231">
        <f>H29-I29</f>
        <v>75</v>
      </c>
      <c r="N29" s="232"/>
      <c r="O29" s="233"/>
      <c r="P29" s="234">
        <v>3</v>
      </c>
      <c r="Q29" s="110"/>
    </row>
    <row r="30" spans="1:17" ht="16.5" thickBot="1">
      <c r="A30" s="673" t="s">
        <v>127</v>
      </c>
      <c r="B30" s="674"/>
      <c r="C30" s="674"/>
      <c r="D30" s="674"/>
      <c r="E30" s="674"/>
      <c r="F30" s="675"/>
      <c r="G30" s="121">
        <f>G23+G24+G27+G28+G29</f>
        <v>27</v>
      </c>
      <c r="H30" s="95">
        <f aca="true" t="shared" si="1" ref="H30:M30">H23+H24+H27+H28+H29</f>
        <v>810</v>
      </c>
      <c r="I30" s="118">
        <f t="shared" si="1"/>
        <v>300</v>
      </c>
      <c r="J30" s="119">
        <f t="shared" si="1"/>
        <v>75</v>
      </c>
      <c r="K30" s="119">
        <f t="shared" si="1"/>
        <v>30</v>
      </c>
      <c r="L30" s="119">
        <f t="shared" si="1"/>
        <v>195</v>
      </c>
      <c r="M30" s="120">
        <f t="shared" si="1"/>
        <v>510</v>
      </c>
      <c r="N30" s="93">
        <f>SUM(N23:N29)</f>
        <v>3</v>
      </c>
      <c r="O30" s="94">
        <f>SUM(O23:O29)</f>
        <v>5</v>
      </c>
      <c r="P30" s="93">
        <f>SUM(P23:P29)</f>
        <v>11</v>
      </c>
      <c r="Q30" s="94"/>
    </row>
    <row r="31" spans="1:17" s="35" customFormat="1" ht="16.5" thickBot="1">
      <c r="A31" s="689" t="s">
        <v>110</v>
      </c>
      <c r="B31" s="690"/>
      <c r="C31" s="690"/>
      <c r="D31" s="690"/>
      <c r="E31" s="690"/>
      <c r="F31" s="690"/>
      <c r="G31" s="690"/>
      <c r="H31" s="690"/>
      <c r="I31" s="690"/>
      <c r="J31" s="690"/>
      <c r="K31" s="690"/>
      <c r="L31" s="690"/>
      <c r="M31" s="690"/>
      <c r="N31" s="690"/>
      <c r="O31" s="690"/>
      <c r="P31" s="690"/>
      <c r="Q31" s="691"/>
    </row>
    <row r="32" spans="1:17" s="35" customFormat="1" ht="15.75">
      <c r="A32" s="235" t="s">
        <v>111</v>
      </c>
      <c r="B32" s="236" t="s">
        <v>84</v>
      </c>
      <c r="C32" s="20"/>
      <c r="D32" s="21">
        <v>1</v>
      </c>
      <c r="E32" s="21"/>
      <c r="F32" s="237"/>
      <c r="G32" s="238">
        <v>3</v>
      </c>
      <c r="H32" s="239">
        <f>G32*30</f>
        <v>90</v>
      </c>
      <c r="I32" s="148"/>
      <c r="J32" s="149"/>
      <c r="K32" s="149"/>
      <c r="L32" s="149"/>
      <c r="M32" s="150"/>
      <c r="N32" s="240"/>
      <c r="O32" s="241"/>
      <c r="P32" s="55"/>
      <c r="Q32" s="242"/>
    </row>
    <row r="33" spans="1:17" s="35" customFormat="1" ht="16.5" thickBot="1">
      <c r="A33" s="243" t="s">
        <v>112</v>
      </c>
      <c r="B33" s="244" t="s">
        <v>64</v>
      </c>
      <c r="C33" s="101"/>
      <c r="D33" s="102">
        <v>4</v>
      </c>
      <c r="E33" s="102"/>
      <c r="F33" s="245"/>
      <c r="G33" s="246">
        <v>7.5</v>
      </c>
      <c r="H33" s="247">
        <f>G33*30</f>
        <v>225</v>
      </c>
      <c r="I33" s="248"/>
      <c r="J33" s="159"/>
      <c r="K33" s="159"/>
      <c r="L33" s="159"/>
      <c r="M33" s="249"/>
      <c r="N33" s="250"/>
      <c r="O33" s="251"/>
      <c r="P33" s="252"/>
      <c r="Q33" s="253"/>
    </row>
    <row r="34" spans="1:17" ht="16.5" thickBot="1">
      <c r="A34" s="676" t="s">
        <v>113</v>
      </c>
      <c r="B34" s="677"/>
      <c r="C34" s="677"/>
      <c r="D34" s="677"/>
      <c r="E34" s="677"/>
      <c r="F34" s="678"/>
      <c r="G34" s="254">
        <f>G32+G33</f>
        <v>10.5</v>
      </c>
      <c r="H34" s="255">
        <f>H32+H33</f>
        <v>315</v>
      </c>
      <c r="I34" s="256"/>
      <c r="J34" s="257"/>
      <c r="K34" s="258"/>
      <c r="L34" s="257"/>
      <c r="M34" s="259"/>
      <c r="N34" s="256"/>
      <c r="O34" s="260"/>
      <c r="P34" s="256"/>
      <c r="Q34" s="261"/>
    </row>
    <row r="35" spans="1:19" s="35" customFormat="1" ht="16.5" thickBot="1">
      <c r="A35" s="676" t="s">
        <v>178</v>
      </c>
      <c r="B35" s="677"/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8"/>
      <c r="S35" s="123"/>
    </row>
    <row r="36" spans="1:17" s="35" customFormat="1" ht="16.5" customHeight="1" thickBot="1">
      <c r="A36" s="262" t="s">
        <v>114</v>
      </c>
      <c r="B36" s="263" t="s">
        <v>95</v>
      </c>
      <c r="C36" s="264" t="s">
        <v>246</v>
      </c>
      <c r="D36" s="265"/>
      <c r="E36" s="265"/>
      <c r="F36" s="266"/>
      <c r="G36" s="267">
        <v>25.5</v>
      </c>
      <c r="H36" s="268">
        <f>G36*30</f>
        <v>765</v>
      </c>
      <c r="I36" s="269"/>
      <c r="J36" s="270"/>
      <c r="K36" s="270"/>
      <c r="L36" s="270"/>
      <c r="M36" s="271"/>
      <c r="N36" s="272"/>
      <c r="O36" s="273"/>
      <c r="P36" s="274"/>
      <c r="Q36" s="275"/>
    </row>
    <row r="37" spans="1:17" ht="16.5" thickBot="1">
      <c r="A37" s="682" t="s">
        <v>115</v>
      </c>
      <c r="B37" s="683"/>
      <c r="C37" s="683"/>
      <c r="D37" s="683"/>
      <c r="E37" s="683"/>
      <c r="F37" s="684"/>
      <c r="G37" s="276">
        <f>G36</f>
        <v>25.5</v>
      </c>
      <c r="H37" s="277">
        <f>H36</f>
        <v>765</v>
      </c>
      <c r="I37" s="278"/>
      <c r="J37" s="257"/>
      <c r="K37" s="279"/>
      <c r="L37" s="257"/>
      <c r="M37" s="280"/>
      <c r="N37" s="278"/>
      <c r="O37" s="281"/>
      <c r="P37" s="278"/>
      <c r="Q37" s="282"/>
    </row>
    <row r="38" spans="1:17" ht="16.5" thickBot="1">
      <c r="A38" s="686" t="s">
        <v>126</v>
      </c>
      <c r="B38" s="687"/>
      <c r="C38" s="687"/>
      <c r="D38" s="687"/>
      <c r="E38" s="687"/>
      <c r="F38" s="688"/>
      <c r="G38" s="136">
        <f>G17+G21+G30+G34+G37</f>
        <v>84</v>
      </c>
      <c r="H38" s="283">
        <f aca="true" t="shared" si="2" ref="H38:P38">H17+H21+H30+H34+H37</f>
        <v>2520</v>
      </c>
      <c r="I38" s="118">
        <f t="shared" si="2"/>
        <v>546</v>
      </c>
      <c r="J38" s="119">
        <f t="shared" si="2"/>
        <v>151</v>
      </c>
      <c r="K38" s="119">
        <f t="shared" si="2"/>
        <v>48</v>
      </c>
      <c r="L38" s="119">
        <f t="shared" si="2"/>
        <v>347</v>
      </c>
      <c r="M38" s="120">
        <f t="shared" si="2"/>
        <v>894</v>
      </c>
      <c r="N38" s="118">
        <f t="shared" si="2"/>
        <v>7</v>
      </c>
      <c r="O38" s="140">
        <f t="shared" si="2"/>
        <v>13.5</v>
      </c>
      <c r="P38" s="118">
        <f t="shared" si="2"/>
        <v>13</v>
      </c>
      <c r="Q38" s="120"/>
    </row>
    <row r="39" spans="1:17" ht="16.5" thickBot="1">
      <c r="A39" s="679" t="s">
        <v>44</v>
      </c>
      <c r="B39" s="680"/>
      <c r="C39" s="680"/>
      <c r="D39" s="680"/>
      <c r="E39" s="680"/>
      <c r="F39" s="680"/>
      <c r="G39" s="680"/>
      <c r="H39" s="680"/>
      <c r="I39" s="680"/>
      <c r="J39" s="680"/>
      <c r="K39" s="680"/>
      <c r="L39" s="680"/>
      <c r="M39" s="680"/>
      <c r="N39" s="680"/>
      <c r="O39" s="680"/>
      <c r="P39" s="680"/>
      <c r="Q39" s="681"/>
    </row>
    <row r="40" spans="1:17" ht="16.5" thickBot="1">
      <c r="A40" s="679" t="s">
        <v>143</v>
      </c>
      <c r="B40" s="680"/>
      <c r="C40" s="680"/>
      <c r="D40" s="680"/>
      <c r="E40" s="680"/>
      <c r="F40" s="680"/>
      <c r="G40" s="680"/>
      <c r="H40" s="680"/>
      <c r="I40" s="680"/>
      <c r="J40" s="680"/>
      <c r="K40" s="680"/>
      <c r="L40" s="680"/>
      <c r="M40" s="680"/>
      <c r="N40" s="680"/>
      <c r="O40" s="680"/>
      <c r="P40" s="680"/>
      <c r="Q40" s="681"/>
    </row>
    <row r="41" spans="1:17" ht="15.75">
      <c r="A41" s="284"/>
      <c r="B41" s="285" t="s">
        <v>230</v>
      </c>
      <c r="C41" s="286"/>
      <c r="D41" s="287">
        <v>2</v>
      </c>
      <c r="E41" s="288"/>
      <c r="F41" s="289"/>
      <c r="G41" s="290">
        <v>3</v>
      </c>
      <c r="H41" s="291">
        <f>G41*30</f>
        <v>90</v>
      </c>
      <c r="I41" s="286">
        <v>36</v>
      </c>
      <c r="J41" s="288"/>
      <c r="K41" s="288"/>
      <c r="L41" s="288"/>
      <c r="M41" s="289">
        <f>H41-I41</f>
        <v>54</v>
      </c>
      <c r="N41" s="292"/>
      <c r="O41" s="293">
        <v>2</v>
      </c>
      <c r="P41" s="294"/>
      <c r="Q41" s="295"/>
    </row>
    <row r="42" spans="1:17" ht="15.75">
      <c r="A42" s="296" t="s">
        <v>119</v>
      </c>
      <c r="B42" s="297" t="s">
        <v>190</v>
      </c>
      <c r="C42" s="298"/>
      <c r="D42" s="299">
        <v>2</v>
      </c>
      <c r="E42" s="299"/>
      <c r="F42" s="300"/>
      <c r="G42" s="394">
        <v>3</v>
      </c>
      <c r="H42" s="395">
        <f>G42*30</f>
        <v>90</v>
      </c>
      <c r="I42" s="302">
        <f>J42+K42+L42</f>
        <v>36</v>
      </c>
      <c r="J42" s="299">
        <v>18</v>
      </c>
      <c r="K42" s="299"/>
      <c r="L42" s="299">
        <v>18</v>
      </c>
      <c r="M42" s="396">
        <f>H42-I42</f>
        <v>54</v>
      </c>
      <c r="N42" s="298"/>
      <c r="O42" s="300">
        <v>2</v>
      </c>
      <c r="P42" s="302"/>
      <c r="Q42" s="303"/>
    </row>
    <row r="43" spans="1:17" ht="31.5">
      <c r="A43" s="296" t="s">
        <v>120</v>
      </c>
      <c r="B43" s="430" t="s">
        <v>130</v>
      </c>
      <c r="C43" s="298"/>
      <c r="D43" s="299">
        <v>2</v>
      </c>
      <c r="E43" s="299"/>
      <c r="F43" s="300"/>
      <c r="G43" s="394">
        <v>3</v>
      </c>
      <c r="H43" s="395">
        <f>G43*30</f>
        <v>90</v>
      </c>
      <c r="I43" s="302">
        <f>J43+K43+L43</f>
        <v>36</v>
      </c>
      <c r="J43" s="299">
        <v>18</v>
      </c>
      <c r="K43" s="299"/>
      <c r="L43" s="299">
        <v>18</v>
      </c>
      <c r="M43" s="396">
        <f>H43-I43</f>
        <v>54</v>
      </c>
      <c r="N43" s="298"/>
      <c r="O43" s="300">
        <v>2</v>
      </c>
      <c r="P43" s="302"/>
      <c r="Q43" s="303"/>
    </row>
    <row r="44" spans="1:17" ht="16.5" thickBot="1">
      <c r="A44" s="379" t="s">
        <v>181</v>
      </c>
      <c r="B44" s="380" t="s">
        <v>229</v>
      </c>
      <c r="C44" s="381"/>
      <c r="D44" s="382">
        <v>2</v>
      </c>
      <c r="E44" s="383"/>
      <c r="F44" s="384"/>
      <c r="G44" s="306">
        <v>3</v>
      </c>
      <c r="H44" s="301">
        <f>G44*30</f>
        <v>90</v>
      </c>
      <c r="I44" s="307"/>
      <c r="J44" s="304"/>
      <c r="K44" s="304"/>
      <c r="L44" s="304"/>
      <c r="M44" s="308"/>
      <c r="N44" s="309"/>
      <c r="O44" s="310">
        <v>2</v>
      </c>
      <c r="P44" s="311"/>
      <c r="Q44" s="305"/>
    </row>
    <row r="45" spans="1:17" ht="16.5" thickBot="1">
      <c r="A45" s="692" t="s">
        <v>123</v>
      </c>
      <c r="B45" s="693"/>
      <c r="C45" s="693"/>
      <c r="D45" s="693"/>
      <c r="E45" s="693"/>
      <c r="F45" s="694"/>
      <c r="G45" s="312">
        <f>G41</f>
        <v>3</v>
      </c>
      <c r="H45" s="313">
        <f>H41</f>
        <v>90</v>
      </c>
      <c r="I45" s="314">
        <f>I41</f>
        <v>36</v>
      </c>
      <c r="J45" s="315"/>
      <c r="K45" s="315"/>
      <c r="L45" s="315"/>
      <c r="M45" s="315">
        <f>M41</f>
        <v>54</v>
      </c>
      <c r="N45" s="316"/>
      <c r="O45" s="317">
        <f>O41</f>
        <v>2</v>
      </c>
      <c r="P45" s="314"/>
      <c r="Q45" s="317"/>
    </row>
    <row r="46" spans="1:17" ht="16.5" thickBot="1">
      <c r="A46" s="649" t="s">
        <v>148</v>
      </c>
      <c r="B46" s="650"/>
      <c r="C46" s="650"/>
      <c r="D46" s="650"/>
      <c r="E46" s="650"/>
      <c r="F46" s="650"/>
      <c r="G46" s="650"/>
      <c r="H46" s="650"/>
      <c r="I46" s="650"/>
      <c r="J46" s="650"/>
      <c r="K46" s="650"/>
      <c r="L46" s="650"/>
      <c r="M46" s="650"/>
      <c r="N46" s="650"/>
      <c r="O46" s="650"/>
      <c r="P46" s="650"/>
      <c r="Q46" s="651"/>
    </row>
    <row r="47" spans="1:17" ht="15.75">
      <c r="A47" s="318"/>
      <c r="B47" s="130" t="s">
        <v>231</v>
      </c>
      <c r="C47" s="375" t="s">
        <v>208</v>
      </c>
      <c r="D47" s="376"/>
      <c r="E47" s="376"/>
      <c r="F47" s="377" t="s">
        <v>216</v>
      </c>
      <c r="G47" s="193">
        <v>24</v>
      </c>
      <c r="H47" s="194">
        <f>G47*30</f>
        <v>720</v>
      </c>
      <c r="I47" s="195">
        <v>267</v>
      </c>
      <c r="J47" s="196"/>
      <c r="K47" s="196"/>
      <c r="L47" s="196"/>
      <c r="M47" s="197">
        <f>H47-I47</f>
        <v>453</v>
      </c>
      <c r="N47" s="190">
        <v>13</v>
      </c>
      <c r="O47" s="192">
        <v>4</v>
      </c>
      <c r="P47" s="195"/>
      <c r="Q47" s="199"/>
    </row>
    <row r="48" spans="1:17" ht="15.75">
      <c r="A48" s="319" t="s">
        <v>131</v>
      </c>
      <c r="B48" s="131" t="s">
        <v>211</v>
      </c>
      <c r="C48" s="320"/>
      <c r="D48" s="321"/>
      <c r="E48" s="321"/>
      <c r="F48" s="322"/>
      <c r="G48" s="325">
        <f aca="true" t="shared" si="3" ref="G48:M48">G49+G50</f>
        <v>7.5</v>
      </c>
      <c r="H48" s="326">
        <f t="shared" si="3"/>
        <v>225</v>
      </c>
      <c r="I48" s="320">
        <f t="shared" si="3"/>
        <v>75</v>
      </c>
      <c r="J48" s="321">
        <f t="shared" si="3"/>
        <v>30</v>
      </c>
      <c r="K48" s="321">
        <f t="shared" si="3"/>
        <v>30</v>
      </c>
      <c r="L48" s="321">
        <f t="shared" si="3"/>
        <v>15</v>
      </c>
      <c r="M48" s="321">
        <f t="shared" si="3"/>
        <v>150</v>
      </c>
      <c r="N48" s="178"/>
      <c r="O48" s="179"/>
      <c r="P48" s="323"/>
      <c r="Q48" s="324"/>
    </row>
    <row r="49" spans="1:17" ht="15.75">
      <c r="A49" s="319" t="s">
        <v>149</v>
      </c>
      <c r="B49" s="131" t="s">
        <v>211</v>
      </c>
      <c r="C49" s="320">
        <v>1</v>
      </c>
      <c r="D49" s="321"/>
      <c r="E49" s="321"/>
      <c r="F49" s="322"/>
      <c r="G49" s="325">
        <v>6</v>
      </c>
      <c r="H49" s="326">
        <f aca="true" t="shared" si="4" ref="H49:H67">G49*30</f>
        <v>180</v>
      </c>
      <c r="I49" s="320">
        <f>J49+K49+L49</f>
        <v>60</v>
      </c>
      <c r="J49" s="321">
        <v>30</v>
      </c>
      <c r="K49" s="321">
        <v>30</v>
      </c>
      <c r="L49" s="321"/>
      <c r="M49" s="322">
        <f>H49-I49</f>
        <v>120</v>
      </c>
      <c r="N49" s="178">
        <v>4</v>
      </c>
      <c r="O49" s="179"/>
      <c r="P49" s="323"/>
      <c r="Q49" s="324"/>
    </row>
    <row r="50" spans="1:17" ht="31.5">
      <c r="A50" s="319" t="s">
        <v>150</v>
      </c>
      <c r="B50" s="131" t="s">
        <v>232</v>
      </c>
      <c r="C50" s="320"/>
      <c r="D50" s="321"/>
      <c r="E50" s="321"/>
      <c r="F50" s="322">
        <v>1</v>
      </c>
      <c r="G50" s="325">
        <v>1.5</v>
      </c>
      <c r="H50" s="326">
        <f t="shared" si="4"/>
        <v>45</v>
      </c>
      <c r="I50" s="320">
        <f>J50+K50+L50</f>
        <v>15</v>
      </c>
      <c r="J50" s="321"/>
      <c r="K50" s="321"/>
      <c r="L50" s="321">
        <v>15</v>
      </c>
      <c r="M50" s="322">
        <f>H50-I50</f>
        <v>30</v>
      </c>
      <c r="N50" s="178">
        <v>1</v>
      </c>
      <c r="O50" s="179"/>
      <c r="P50" s="323"/>
      <c r="Q50" s="324"/>
    </row>
    <row r="51" spans="1:17" ht="31.5">
      <c r="A51" s="319" t="s">
        <v>132</v>
      </c>
      <c r="B51" s="131" t="s">
        <v>210</v>
      </c>
      <c r="C51" s="320"/>
      <c r="D51" s="321"/>
      <c r="E51" s="321"/>
      <c r="F51" s="322"/>
      <c r="G51" s="325">
        <f aca="true" t="shared" si="5" ref="G51:M51">G52+G53</f>
        <v>7.5</v>
      </c>
      <c r="H51" s="326">
        <f t="shared" si="5"/>
        <v>225</v>
      </c>
      <c r="I51" s="320">
        <f t="shared" si="5"/>
        <v>75</v>
      </c>
      <c r="J51" s="321">
        <f t="shared" si="5"/>
        <v>30</v>
      </c>
      <c r="K51" s="321">
        <f t="shared" si="5"/>
        <v>30</v>
      </c>
      <c r="L51" s="321">
        <f t="shared" si="5"/>
        <v>15</v>
      </c>
      <c r="M51" s="321">
        <f t="shared" si="5"/>
        <v>150</v>
      </c>
      <c r="N51" s="178"/>
      <c r="O51" s="179"/>
      <c r="P51" s="323"/>
      <c r="Q51" s="324"/>
    </row>
    <row r="52" spans="1:17" ht="31.5">
      <c r="A52" s="319" t="s">
        <v>151</v>
      </c>
      <c r="B52" s="131" t="s">
        <v>210</v>
      </c>
      <c r="C52" s="320">
        <v>1</v>
      </c>
      <c r="D52" s="321"/>
      <c r="E52" s="321"/>
      <c r="F52" s="322"/>
      <c r="G52" s="325">
        <v>6</v>
      </c>
      <c r="H52" s="326">
        <f t="shared" si="4"/>
        <v>180</v>
      </c>
      <c r="I52" s="320">
        <f aca="true" t="shared" si="6" ref="I52:I63">J52+K52+L52</f>
        <v>60</v>
      </c>
      <c r="J52" s="321">
        <v>30</v>
      </c>
      <c r="K52" s="321">
        <v>30</v>
      </c>
      <c r="L52" s="321"/>
      <c r="M52" s="322">
        <f aca="true" t="shared" si="7" ref="M52:M63">H52-I52</f>
        <v>120</v>
      </c>
      <c r="N52" s="178">
        <v>4</v>
      </c>
      <c r="O52" s="179"/>
      <c r="P52" s="323"/>
      <c r="Q52" s="324"/>
    </row>
    <row r="53" spans="1:17" ht="31.5">
      <c r="A53" s="319" t="s">
        <v>152</v>
      </c>
      <c r="B53" s="131" t="s">
        <v>233</v>
      </c>
      <c r="C53" s="320"/>
      <c r="D53" s="321"/>
      <c r="E53" s="321"/>
      <c r="F53" s="322">
        <v>1</v>
      </c>
      <c r="G53" s="325">
        <v>1.5</v>
      </c>
      <c r="H53" s="326">
        <f t="shared" si="4"/>
        <v>45</v>
      </c>
      <c r="I53" s="320">
        <f t="shared" si="6"/>
        <v>15</v>
      </c>
      <c r="J53" s="321"/>
      <c r="K53" s="321"/>
      <c r="L53" s="321">
        <v>15</v>
      </c>
      <c r="M53" s="322">
        <f t="shared" si="7"/>
        <v>30</v>
      </c>
      <c r="N53" s="178">
        <v>1</v>
      </c>
      <c r="O53" s="179"/>
      <c r="P53" s="323"/>
      <c r="Q53" s="324"/>
    </row>
    <row r="54" spans="1:17" ht="31.5">
      <c r="A54" s="319" t="s">
        <v>136</v>
      </c>
      <c r="B54" s="131" t="s">
        <v>212</v>
      </c>
      <c r="C54" s="320"/>
      <c r="D54" s="321"/>
      <c r="E54" s="321"/>
      <c r="F54" s="322"/>
      <c r="G54" s="325">
        <f aca="true" t="shared" si="8" ref="G54:M54">G55+G56</f>
        <v>7.5</v>
      </c>
      <c r="H54" s="326">
        <f t="shared" si="8"/>
        <v>225</v>
      </c>
      <c r="I54" s="320">
        <f t="shared" si="8"/>
        <v>75</v>
      </c>
      <c r="J54" s="321">
        <f t="shared" si="8"/>
        <v>30</v>
      </c>
      <c r="K54" s="321">
        <f t="shared" si="8"/>
        <v>30</v>
      </c>
      <c r="L54" s="321">
        <f t="shared" si="8"/>
        <v>15</v>
      </c>
      <c r="M54" s="321">
        <f t="shared" si="8"/>
        <v>150</v>
      </c>
      <c r="N54" s="178"/>
      <c r="O54" s="179"/>
      <c r="P54" s="323"/>
      <c r="Q54" s="324"/>
    </row>
    <row r="55" spans="1:17" ht="31.5">
      <c r="A55" s="319" t="s">
        <v>197</v>
      </c>
      <c r="B55" s="131" t="s">
        <v>212</v>
      </c>
      <c r="C55" s="320">
        <v>1</v>
      </c>
      <c r="D55" s="321"/>
      <c r="E55" s="321"/>
      <c r="F55" s="322"/>
      <c r="G55" s="325">
        <v>6</v>
      </c>
      <c r="H55" s="326">
        <f>G55*30</f>
        <v>180</v>
      </c>
      <c r="I55" s="320">
        <f>J55+K55+L55</f>
        <v>60</v>
      </c>
      <c r="J55" s="321">
        <v>30</v>
      </c>
      <c r="K55" s="321">
        <v>30</v>
      </c>
      <c r="L55" s="321"/>
      <c r="M55" s="322">
        <f>H55-I55</f>
        <v>120</v>
      </c>
      <c r="N55" s="178">
        <v>4</v>
      </c>
      <c r="O55" s="179"/>
      <c r="P55" s="323"/>
      <c r="Q55" s="324"/>
    </row>
    <row r="56" spans="1:17" ht="31.5">
      <c r="A56" s="319" t="s">
        <v>198</v>
      </c>
      <c r="B56" s="131" t="s">
        <v>234</v>
      </c>
      <c r="C56" s="320"/>
      <c r="D56" s="321"/>
      <c r="E56" s="321"/>
      <c r="F56" s="322">
        <v>1</v>
      </c>
      <c r="G56" s="325">
        <v>1.5</v>
      </c>
      <c r="H56" s="326">
        <f>G56*30</f>
        <v>45</v>
      </c>
      <c r="I56" s="320">
        <f>J56+K56+L56</f>
        <v>15</v>
      </c>
      <c r="J56" s="321"/>
      <c r="K56" s="321"/>
      <c r="L56" s="321">
        <v>15</v>
      </c>
      <c r="M56" s="322">
        <f>H56-I56</f>
        <v>30</v>
      </c>
      <c r="N56" s="178">
        <v>1</v>
      </c>
      <c r="O56" s="179"/>
      <c r="P56" s="323"/>
      <c r="Q56" s="324"/>
    </row>
    <row r="57" spans="1:17" ht="31.5">
      <c r="A57" s="319" t="s">
        <v>137</v>
      </c>
      <c r="B57" s="133" t="s">
        <v>215</v>
      </c>
      <c r="C57" s="320"/>
      <c r="D57" s="321"/>
      <c r="E57" s="321"/>
      <c r="F57" s="322"/>
      <c r="G57" s="325">
        <f aca="true" t="shared" si="9" ref="G57:M57">G58+G59</f>
        <v>7.5</v>
      </c>
      <c r="H57" s="326">
        <f t="shared" si="9"/>
        <v>225</v>
      </c>
      <c r="I57" s="203">
        <f t="shared" si="9"/>
        <v>75</v>
      </c>
      <c r="J57" s="321">
        <f t="shared" si="9"/>
        <v>30</v>
      </c>
      <c r="K57" s="321">
        <f t="shared" si="9"/>
        <v>0</v>
      </c>
      <c r="L57" s="321">
        <f t="shared" si="9"/>
        <v>45</v>
      </c>
      <c r="M57" s="321">
        <f t="shared" si="9"/>
        <v>150</v>
      </c>
      <c r="N57" s="178"/>
      <c r="O57" s="179"/>
      <c r="P57" s="323"/>
      <c r="Q57" s="324"/>
    </row>
    <row r="58" spans="1:17" ht="31.5">
      <c r="A58" s="319" t="s">
        <v>213</v>
      </c>
      <c r="B58" s="133" t="s">
        <v>215</v>
      </c>
      <c r="C58" s="320">
        <v>1</v>
      </c>
      <c r="D58" s="321"/>
      <c r="E58" s="321"/>
      <c r="F58" s="322"/>
      <c r="G58" s="325">
        <v>6</v>
      </c>
      <c r="H58" s="326">
        <f>G58*30</f>
        <v>180</v>
      </c>
      <c r="I58" s="203">
        <f>J58+K58+L58</f>
        <v>60</v>
      </c>
      <c r="J58" s="321">
        <v>30</v>
      </c>
      <c r="K58" s="321"/>
      <c r="L58" s="321">
        <v>30</v>
      </c>
      <c r="M58" s="127">
        <f>H58-I58</f>
        <v>120</v>
      </c>
      <c r="N58" s="178">
        <v>4</v>
      </c>
      <c r="O58" s="179"/>
      <c r="P58" s="323"/>
      <c r="Q58" s="324"/>
    </row>
    <row r="59" spans="1:17" ht="31.5">
      <c r="A59" s="319" t="s">
        <v>214</v>
      </c>
      <c r="B59" s="133" t="s">
        <v>235</v>
      </c>
      <c r="C59" s="320"/>
      <c r="D59" s="321"/>
      <c r="E59" s="321"/>
      <c r="F59" s="322">
        <v>1</v>
      </c>
      <c r="G59" s="325">
        <v>1.5</v>
      </c>
      <c r="H59" s="326">
        <f>G59*30</f>
        <v>45</v>
      </c>
      <c r="I59" s="203">
        <f>J59+K59+L59</f>
        <v>15</v>
      </c>
      <c r="J59" s="321"/>
      <c r="K59" s="321"/>
      <c r="L59" s="321">
        <v>15</v>
      </c>
      <c r="M59" s="127">
        <f>H59-I59</f>
        <v>30</v>
      </c>
      <c r="N59" s="178">
        <v>1</v>
      </c>
      <c r="O59" s="179"/>
      <c r="P59" s="323"/>
      <c r="Q59" s="324"/>
    </row>
    <row r="60" spans="1:17" ht="15.75">
      <c r="A60" s="319" t="s">
        <v>141</v>
      </c>
      <c r="B60" s="131" t="s">
        <v>75</v>
      </c>
      <c r="C60" s="320">
        <v>2</v>
      </c>
      <c r="D60" s="321"/>
      <c r="E60" s="321"/>
      <c r="F60" s="322"/>
      <c r="G60" s="397">
        <v>5</v>
      </c>
      <c r="H60" s="126">
        <f t="shared" si="4"/>
        <v>150</v>
      </c>
      <c r="I60" s="330">
        <f t="shared" si="6"/>
        <v>54</v>
      </c>
      <c r="J60" s="398">
        <v>36</v>
      </c>
      <c r="K60" s="398">
        <v>18</v>
      </c>
      <c r="L60" s="398"/>
      <c r="M60" s="179">
        <f t="shared" si="7"/>
        <v>96</v>
      </c>
      <c r="N60" s="385"/>
      <c r="O60" s="386">
        <v>3</v>
      </c>
      <c r="P60" s="323"/>
      <c r="Q60" s="324"/>
    </row>
    <row r="61" spans="1:17" ht="31.5">
      <c r="A61" s="328" t="s">
        <v>142</v>
      </c>
      <c r="B61" s="132" t="s">
        <v>101</v>
      </c>
      <c r="C61" s="203">
        <v>1</v>
      </c>
      <c r="D61" s="173"/>
      <c r="E61" s="173"/>
      <c r="F61" s="127"/>
      <c r="G61" s="201">
        <v>5</v>
      </c>
      <c r="H61" s="126">
        <f>G61*30</f>
        <v>150</v>
      </c>
      <c r="I61" s="330">
        <f t="shared" si="6"/>
        <v>60</v>
      </c>
      <c r="J61" s="173">
        <v>45</v>
      </c>
      <c r="K61" s="173">
        <v>15</v>
      </c>
      <c r="L61" s="173"/>
      <c r="M61" s="399">
        <f t="shared" si="7"/>
        <v>90</v>
      </c>
      <c r="N61" s="174">
        <v>4</v>
      </c>
      <c r="O61" s="175"/>
      <c r="P61" s="176"/>
      <c r="Q61" s="327"/>
    </row>
    <row r="62" spans="1:17" ht="31.5">
      <c r="A62" s="328" t="s">
        <v>153</v>
      </c>
      <c r="B62" s="132" t="s">
        <v>201</v>
      </c>
      <c r="C62" s="203">
        <v>1</v>
      </c>
      <c r="D62" s="173"/>
      <c r="E62" s="173"/>
      <c r="F62" s="127"/>
      <c r="G62" s="201">
        <v>5</v>
      </c>
      <c r="H62" s="126">
        <f>G62*30</f>
        <v>150</v>
      </c>
      <c r="I62" s="330">
        <f t="shared" si="6"/>
        <v>60</v>
      </c>
      <c r="J62" s="173">
        <v>30</v>
      </c>
      <c r="K62" s="173">
        <v>15</v>
      </c>
      <c r="L62" s="173">
        <v>15</v>
      </c>
      <c r="M62" s="399">
        <f t="shared" si="7"/>
        <v>90</v>
      </c>
      <c r="N62" s="174">
        <v>4</v>
      </c>
      <c r="O62" s="175"/>
      <c r="P62" s="176"/>
      <c r="Q62" s="327"/>
    </row>
    <row r="63" spans="1:17" ht="31.5">
      <c r="A63" s="328" t="s">
        <v>154</v>
      </c>
      <c r="B63" s="132" t="s">
        <v>76</v>
      </c>
      <c r="C63" s="203">
        <v>1</v>
      </c>
      <c r="D63" s="173"/>
      <c r="E63" s="173"/>
      <c r="F63" s="127"/>
      <c r="G63" s="201">
        <v>5</v>
      </c>
      <c r="H63" s="126">
        <f t="shared" si="4"/>
        <v>150</v>
      </c>
      <c r="I63" s="330">
        <f t="shared" si="6"/>
        <v>60</v>
      </c>
      <c r="J63" s="173">
        <v>45</v>
      </c>
      <c r="K63" s="173">
        <v>15</v>
      </c>
      <c r="L63" s="173"/>
      <c r="M63" s="399">
        <f t="shared" si="7"/>
        <v>90</v>
      </c>
      <c r="N63" s="174">
        <v>4</v>
      </c>
      <c r="O63" s="175"/>
      <c r="P63" s="176"/>
      <c r="Q63" s="327"/>
    </row>
    <row r="64" spans="1:17" ht="31.5">
      <c r="A64" s="328" t="s">
        <v>155</v>
      </c>
      <c r="B64" s="132" t="s">
        <v>207</v>
      </c>
      <c r="C64" s="203"/>
      <c r="D64" s="173"/>
      <c r="E64" s="173"/>
      <c r="F64" s="127"/>
      <c r="G64" s="201">
        <f aca="true" t="shared" si="10" ref="G64:M64">G65+G66+G67</f>
        <v>12.5</v>
      </c>
      <c r="H64" s="126">
        <f t="shared" si="10"/>
        <v>375</v>
      </c>
      <c r="I64" s="330">
        <f t="shared" si="10"/>
        <v>132</v>
      </c>
      <c r="J64" s="173">
        <f t="shared" si="10"/>
        <v>90</v>
      </c>
      <c r="K64" s="173">
        <f t="shared" si="10"/>
        <v>9</v>
      </c>
      <c r="L64" s="173">
        <f t="shared" si="10"/>
        <v>33</v>
      </c>
      <c r="M64" s="173">
        <f t="shared" si="10"/>
        <v>243</v>
      </c>
      <c r="N64" s="174"/>
      <c r="O64" s="175"/>
      <c r="P64" s="176"/>
      <c r="Q64" s="327"/>
    </row>
    <row r="65" spans="1:17" ht="31.5">
      <c r="A65" s="328" t="s">
        <v>161</v>
      </c>
      <c r="B65" s="132" t="s">
        <v>207</v>
      </c>
      <c r="C65" s="203">
        <v>1</v>
      </c>
      <c r="D65" s="173"/>
      <c r="E65" s="173"/>
      <c r="F65" s="127"/>
      <c r="G65" s="201">
        <v>6</v>
      </c>
      <c r="H65" s="126">
        <f t="shared" si="4"/>
        <v>180</v>
      </c>
      <c r="I65" s="330">
        <f>J65+K65+L65</f>
        <v>60</v>
      </c>
      <c r="J65" s="173">
        <v>45</v>
      </c>
      <c r="K65" s="173"/>
      <c r="L65" s="173">
        <v>15</v>
      </c>
      <c r="M65" s="127">
        <f>H65-I65</f>
        <v>120</v>
      </c>
      <c r="N65" s="174">
        <v>4</v>
      </c>
      <c r="O65" s="175"/>
      <c r="P65" s="176"/>
      <c r="Q65" s="327"/>
    </row>
    <row r="66" spans="1:17" ht="31.5">
      <c r="A66" s="328" t="s">
        <v>162</v>
      </c>
      <c r="B66" s="132" t="s">
        <v>207</v>
      </c>
      <c r="C66" s="203">
        <v>2</v>
      </c>
      <c r="D66" s="173"/>
      <c r="E66" s="173"/>
      <c r="F66" s="127"/>
      <c r="G66" s="201">
        <v>5</v>
      </c>
      <c r="H66" s="126">
        <f t="shared" si="4"/>
        <v>150</v>
      </c>
      <c r="I66" s="330">
        <f>J66+K66+L66</f>
        <v>54</v>
      </c>
      <c r="J66" s="173">
        <v>45</v>
      </c>
      <c r="K66" s="173">
        <v>9</v>
      </c>
      <c r="L66" s="173"/>
      <c r="M66" s="127">
        <f>H66-I66</f>
        <v>96</v>
      </c>
      <c r="N66" s="174"/>
      <c r="O66" s="175">
        <v>3</v>
      </c>
      <c r="P66" s="176"/>
      <c r="Q66" s="327"/>
    </row>
    <row r="67" spans="1:17" ht="31.5">
      <c r="A67" s="328" t="s">
        <v>202</v>
      </c>
      <c r="B67" s="132" t="s">
        <v>236</v>
      </c>
      <c r="C67" s="203"/>
      <c r="D67" s="173"/>
      <c r="E67" s="173"/>
      <c r="F67" s="127">
        <v>2</v>
      </c>
      <c r="G67" s="201">
        <v>1.5</v>
      </c>
      <c r="H67" s="126">
        <f t="shared" si="4"/>
        <v>45</v>
      </c>
      <c r="I67" s="330">
        <f>J67+K67+L67</f>
        <v>18</v>
      </c>
      <c r="J67" s="173"/>
      <c r="K67" s="173"/>
      <c r="L67" s="173">
        <v>18</v>
      </c>
      <c r="M67" s="127">
        <f>H67-I67</f>
        <v>27</v>
      </c>
      <c r="N67" s="174"/>
      <c r="O67" s="175">
        <v>1</v>
      </c>
      <c r="P67" s="176"/>
      <c r="Q67" s="327"/>
    </row>
    <row r="68" spans="1:17" ht="15.75">
      <c r="A68" s="328" t="s">
        <v>156</v>
      </c>
      <c r="B68" s="132" t="s">
        <v>134</v>
      </c>
      <c r="C68" s="203"/>
      <c r="D68" s="173"/>
      <c r="E68" s="173"/>
      <c r="F68" s="127"/>
      <c r="G68" s="201">
        <f aca="true" t="shared" si="11" ref="G68:M68">G69+G70</f>
        <v>6.5</v>
      </c>
      <c r="H68" s="126">
        <f t="shared" si="11"/>
        <v>195</v>
      </c>
      <c r="I68" s="203">
        <f t="shared" si="11"/>
        <v>78</v>
      </c>
      <c r="J68" s="173">
        <f t="shared" si="11"/>
        <v>30</v>
      </c>
      <c r="K68" s="173">
        <f t="shared" si="11"/>
        <v>15</v>
      </c>
      <c r="L68" s="173">
        <f t="shared" si="11"/>
        <v>33</v>
      </c>
      <c r="M68" s="127">
        <f t="shared" si="11"/>
        <v>117</v>
      </c>
      <c r="N68" s="174"/>
      <c r="O68" s="175"/>
      <c r="P68" s="176"/>
      <c r="Q68" s="327"/>
    </row>
    <row r="69" spans="1:17" ht="15.75">
      <c r="A69" s="328" t="s">
        <v>192</v>
      </c>
      <c r="B69" s="132" t="s">
        <v>134</v>
      </c>
      <c r="C69" s="203">
        <v>1</v>
      </c>
      <c r="D69" s="173"/>
      <c r="E69" s="173"/>
      <c r="F69" s="127"/>
      <c r="G69" s="201">
        <v>5</v>
      </c>
      <c r="H69" s="126">
        <f>G69*30</f>
        <v>150</v>
      </c>
      <c r="I69" s="203">
        <f>J69+K69+L69</f>
        <v>60</v>
      </c>
      <c r="J69" s="173">
        <v>30</v>
      </c>
      <c r="K69" s="173">
        <v>15</v>
      </c>
      <c r="L69" s="173">
        <v>15</v>
      </c>
      <c r="M69" s="127">
        <f>H69-I69</f>
        <v>90</v>
      </c>
      <c r="N69" s="174">
        <v>4</v>
      </c>
      <c r="O69" s="175"/>
      <c r="P69" s="176"/>
      <c r="Q69" s="327"/>
    </row>
    <row r="70" spans="1:17" ht="15.75">
      <c r="A70" s="328" t="s">
        <v>193</v>
      </c>
      <c r="B70" s="132" t="s">
        <v>237</v>
      </c>
      <c r="C70" s="203"/>
      <c r="D70" s="173"/>
      <c r="E70" s="173"/>
      <c r="F70" s="127">
        <v>2</v>
      </c>
      <c r="G70" s="201">
        <v>1.5</v>
      </c>
      <c r="H70" s="126">
        <f>G70*30</f>
        <v>45</v>
      </c>
      <c r="I70" s="203">
        <f>J70+K70+L70</f>
        <v>18</v>
      </c>
      <c r="J70" s="173"/>
      <c r="K70" s="173"/>
      <c r="L70" s="173">
        <v>18</v>
      </c>
      <c r="M70" s="127">
        <f>H70-I70</f>
        <v>27</v>
      </c>
      <c r="N70" s="174"/>
      <c r="O70" s="175">
        <v>1</v>
      </c>
      <c r="P70" s="176"/>
      <c r="Q70" s="327"/>
    </row>
    <row r="71" spans="1:17" ht="63">
      <c r="A71" s="328" t="s">
        <v>157</v>
      </c>
      <c r="B71" s="133" t="s">
        <v>133</v>
      </c>
      <c r="C71" s="203"/>
      <c r="D71" s="173"/>
      <c r="E71" s="173"/>
      <c r="F71" s="127"/>
      <c r="G71" s="201">
        <f aca="true" t="shared" si="12" ref="G71:M71">G72+G73</f>
        <v>6.5</v>
      </c>
      <c r="H71" s="202">
        <f t="shared" si="12"/>
        <v>195</v>
      </c>
      <c r="I71" s="203">
        <f t="shared" si="12"/>
        <v>78</v>
      </c>
      <c r="J71" s="173">
        <f t="shared" si="12"/>
        <v>30</v>
      </c>
      <c r="K71" s="173">
        <f t="shared" si="12"/>
        <v>0</v>
      </c>
      <c r="L71" s="173">
        <f t="shared" si="12"/>
        <v>48</v>
      </c>
      <c r="M71" s="173">
        <f t="shared" si="12"/>
        <v>117</v>
      </c>
      <c r="N71" s="174"/>
      <c r="O71" s="175"/>
      <c r="P71" s="176"/>
      <c r="Q71" s="327"/>
    </row>
    <row r="72" spans="1:17" ht="63">
      <c r="A72" s="328" t="s">
        <v>199</v>
      </c>
      <c r="B72" s="133" t="s">
        <v>133</v>
      </c>
      <c r="C72" s="203">
        <v>1</v>
      </c>
      <c r="D72" s="173"/>
      <c r="E72" s="173"/>
      <c r="F72" s="127"/>
      <c r="G72" s="201">
        <v>5</v>
      </c>
      <c r="H72" s="202">
        <f>G72*30</f>
        <v>150</v>
      </c>
      <c r="I72" s="203">
        <f>J72+K72+L72</f>
        <v>60</v>
      </c>
      <c r="J72" s="173">
        <v>30</v>
      </c>
      <c r="K72" s="173"/>
      <c r="L72" s="173">
        <v>30</v>
      </c>
      <c r="M72" s="127">
        <f>H72-I72</f>
        <v>90</v>
      </c>
      <c r="N72" s="174">
        <v>4</v>
      </c>
      <c r="O72" s="175"/>
      <c r="P72" s="176"/>
      <c r="Q72" s="327"/>
    </row>
    <row r="73" spans="1:17" ht="63">
      <c r="A73" s="328" t="s">
        <v>200</v>
      </c>
      <c r="B73" s="133" t="s">
        <v>238</v>
      </c>
      <c r="C73" s="203"/>
      <c r="D73" s="173"/>
      <c r="E73" s="173"/>
      <c r="F73" s="127">
        <v>2</v>
      </c>
      <c r="G73" s="201">
        <v>1.5</v>
      </c>
      <c r="H73" s="202">
        <f>G73*30</f>
        <v>45</v>
      </c>
      <c r="I73" s="203">
        <f>J73+K73+L73</f>
        <v>18</v>
      </c>
      <c r="J73" s="173"/>
      <c r="K73" s="173"/>
      <c r="L73" s="173">
        <v>18</v>
      </c>
      <c r="M73" s="127">
        <f>H73-I73</f>
        <v>27</v>
      </c>
      <c r="N73" s="174"/>
      <c r="O73" s="175">
        <v>1</v>
      </c>
      <c r="P73" s="176"/>
      <c r="Q73" s="327"/>
    </row>
    <row r="74" spans="1:17" ht="15.75">
      <c r="A74" s="319" t="s">
        <v>158</v>
      </c>
      <c r="B74" s="133" t="s">
        <v>138</v>
      </c>
      <c r="C74" s="320"/>
      <c r="D74" s="321"/>
      <c r="E74" s="321"/>
      <c r="F74" s="322"/>
      <c r="G74" s="325">
        <f aca="true" t="shared" si="13" ref="G74:M74">G75+G76</f>
        <v>6.5</v>
      </c>
      <c r="H74" s="202">
        <f t="shared" si="13"/>
        <v>195</v>
      </c>
      <c r="I74" s="203">
        <f t="shared" si="13"/>
        <v>75</v>
      </c>
      <c r="J74" s="321">
        <f t="shared" si="13"/>
        <v>30</v>
      </c>
      <c r="K74" s="321">
        <f t="shared" si="13"/>
        <v>15</v>
      </c>
      <c r="L74" s="321">
        <f t="shared" si="13"/>
        <v>30</v>
      </c>
      <c r="M74" s="321">
        <f t="shared" si="13"/>
        <v>120</v>
      </c>
      <c r="N74" s="178"/>
      <c r="O74" s="179"/>
      <c r="P74" s="323"/>
      <c r="Q74" s="324"/>
    </row>
    <row r="75" spans="1:17" ht="15.75">
      <c r="A75" s="319" t="s">
        <v>204</v>
      </c>
      <c r="B75" s="133" t="s">
        <v>138</v>
      </c>
      <c r="C75" s="320">
        <v>1</v>
      </c>
      <c r="D75" s="321"/>
      <c r="E75" s="321"/>
      <c r="F75" s="322"/>
      <c r="G75" s="325">
        <v>5</v>
      </c>
      <c r="H75" s="202">
        <f>G75*30</f>
        <v>150</v>
      </c>
      <c r="I75" s="203">
        <f>J75+K75+L75</f>
        <v>60</v>
      </c>
      <c r="J75" s="321">
        <v>30</v>
      </c>
      <c r="K75" s="321">
        <v>15</v>
      </c>
      <c r="L75" s="321">
        <v>15</v>
      </c>
      <c r="M75" s="127">
        <f>H75-I75</f>
        <v>90</v>
      </c>
      <c r="N75" s="178">
        <v>4</v>
      </c>
      <c r="O75" s="179"/>
      <c r="P75" s="323"/>
      <c r="Q75" s="324"/>
    </row>
    <row r="76" spans="1:17" ht="31.5">
      <c r="A76" s="319" t="s">
        <v>203</v>
      </c>
      <c r="B76" s="133" t="s">
        <v>239</v>
      </c>
      <c r="C76" s="320"/>
      <c r="D76" s="321"/>
      <c r="E76" s="321"/>
      <c r="F76" s="322">
        <v>1</v>
      </c>
      <c r="G76" s="325">
        <v>1.5</v>
      </c>
      <c r="H76" s="326">
        <f>G76*30</f>
        <v>45</v>
      </c>
      <c r="I76" s="203">
        <f>J76+K76+L76</f>
        <v>15</v>
      </c>
      <c r="J76" s="321"/>
      <c r="K76" s="321"/>
      <c r="L76" s="321">
        <v>15</v>
      </c>
      <c r="M76" s="127">
        <f>H76-I76</f>
        <v>30</v>
      </c>
      <c r="N76" s="178">
        <v>1</v>
      </c>
      <c r="O76" s="179"/>
      <c r="P76" s="323"/>
      <c r="Q76" s="324"/>
    </row>
    <row r="77" spans="1:17" ht="15.75">
      <c r="A77" s="328" t="s">
        <v>159</v>
      </c>
      <c r="B77" s="133" t="s">
        <v>135</v>
      </c>
      <c r="C77" s="203"/>
      <c r="D77" s="173"/>
      <c r="E77" s="173"/>
      <c r="F77" s="127"/>
      <c r="G77" s="201">
        <f aca="true" t="shared" si="14" ref="G77:M77">G78+G79</f>
        <v>7.5</v>
      </c>
      <c r="H77" s="202">
        <f t="shared" si="14"/>
        <v>225</v>
      </c>
      <c r="I77" s="203">
        <f t="shared" si="14"/>
        <v>75</v>
      </c>
      <c r="J77" s="173">
        <f t="shared" si="14"/>
        <v>30</v>
      </c>
      <c r="K77" s="173">
        <f t="shared" si="14"/>
        <v>15</v>
      </c>
      <c r="L77" s="173">
        <f t="shared" si="14"/>
        <v>30</v>
      </c>
      <c r="M77" s="173">
        <f t="shared" si="14"/>
        <v>150</v>
      </c>
      <c r="N77" s="174"/>
      <c r="O77" s="175"/>
      <c r="P77" s="176"/>
      <c r="Q77" s="327"/>
    </row>
    <row r="78" spans="1:17" ht="15.75">
      <c r="A78" s="319" t="s">
        <v>194</v>
      </c>
      <c r="B78" s="134" t="s">
        <v>135</v>
      </c>
      <c r="C78" s="320">
        <v>1</v>
      </c>
      <c r="D78" s="321"/>
      <c r="E78" s="321"/>
      <c r="F78" s="322"/>
      <c r="G78" s="325">
        <v>6</v>
      </c>
      <c r="H78" s="326">
        <f>G78*30</f>
        <v>180</v>
      </c>
      <c r="I78" s="203">
        <f>J78+K78+L78</f>
        <v>60</v>
      </c>
      <c r="J78" s="321">
        <v>30</v>
      </c>
      <c r="K78" s="321">
        <v>15</v>
      </c>
      <c r="L78" s="321">
        <v>15</v>
      </c>
      <c r="M78" s="127">
        <f>H78-I78</f>
        <v>120</v>
      </c>
      <c r="N78" s="178">
        <v>4</v>
      </c>
      <c r="O78" s="179"/>
      <c r="P78" s="323"/>
      <c r="Q78" s="324"/>
    </row>
    <row r="79" spans="1:17" ht="15.75">
      <c r="A79" s="319" t="s">
        <v>195</v>
      </c>
      <c r="B79" s="134" t="s">
        <v>240</v>
      </c>
      <c r="C79" s="320"/>
      <c r="D79" s="321"/>
      <c r="E79" s="321"/>
      <c r="F79" s="322">
        <v>1</v>
      </c>
      <c r="G79" s="325">
        <v>1.5</v>
      </c>
      <c r="H79" s="326">
        <f>G79*30</f>
        <v>45</v>
      </c>
      <c r="I79" s="203">
        <f>J79+K79+L79</f>
        <v>15</v>
      </c>
      <c r="J79" s="321"/>
      <c r="K79" s="321"/>
      <c r="L79" s="321">
        <v>15</v>
      </c>
      <c r="M79" s="127">
        <f>H79-I79</f>
        <v>30</v>
      </c>
      <c r="N79" s="178">
        <v>1</v>
      </c>
      <c r="O79" s="179"/>
      <c r="P79" s="323"/>
      <c r="Q79" s="324"/>
    </row>
    <row r="80" spans="1:17" ht="31.5">
      <c r="A80" s="319" t="s">
        <v>160</v>
      </c>
      <c r="B80" s="134" t="s">
        <v>196</v>
      </c>
      <c r="C80" s="320">
        <v>2</v>
      </c>
      <c r="D80" s="321"/>
      <c r="E80" s="321"/>
      <c r="F80" s="322"/>
      <c r="G80" s="325">
        <v>5</v>
      </c>
      <c r="H80" s="326">
        <f>G80*30</f>
        <v>150</v>
      </c>
      <c r="I80" s="203">
        <f>J80+K80+L80</f>
        <v>54</v>
      </c>
      <c r="J80" s="321">
        <v>36</v>
      </c>
      <c r="K80" s="321"/>
      <c r="L80" s="321">
        <v>18</v>
      </c>
      <c r="M80" s="127">
        <f>H80-I80</f>
        <v>96</v>
      </c>
      <c r="N80" s="178"/>
      <c r="O80" s="179">
        <v>3</v>
      </c>
      <c r="P80" s="323"/>
      <c r="Q80" s="324"/>
    </row>
    <row r="81" spans="1:17" ht="16.5" thickBot="1">
      <c r="A81" s="319" t="s">
        <v>163</v>
      </c>
      <c r="B81" s="134" t="s">
        <v>139</v>
      </c>
      <c r="C81" s="320">
        <v>2</v>
      </c>
      <c r="D81" s="321"/>
      <c r="E81" s="321"/>
      <c r="F81" s="322"/>
      <c r="G81" s="325">
        <v>5</v>
      </c>
      <c r="H81" s="326">
        <f>G81*30</f>
        <v>150</v>
      </c>
      <c r="I81" s="203">
        <f>J81+K81+L81</f>
        <v>54</v>
      </c>
      <c r="J81" s="321">
        <v>36</v>
      </c>
      <c r="K81" s="321"/>
      <c r="L81" s="321">
        <v>18</v>
      </c>
      <c r="M81" s="127">
        <f>H81-I81</f>
        <v>96</v>
      </c>
      <c r="N81" s="178"/>
      <c r="O81" s="179">
        <v>3</v>
      </c>
      <c r="P81" s="323"/>
      <c r="Q81" s="324"/>
    </row>
    <row r="82" spans="1:17" ht="16.5" thickBot="1">
      <c r="A82" s="673" t="s">
        <v>170</v>
      </c>
      <c r="B82" s="674"/>
      <c r="C82" s="674"/>
      <c r="D82" s="674"/>
      <c r="E82" s="674"/>
      <c r="F82" s="675"/>
      <c r="G82" s="95">
        <f>G47</f>
        <v>24</v>
      </c>
      <c r="H82" s="137">
        <f>H47</f>
        <v>720</v>
      </c>
      <c r="I82" s="118">
        <f>I47</f>
        <v>267</v>
      </c>
      <c r="J82" s="119"/>
      <c r="K82" s="119"/>
      <c r="L82" s="119"/>
      <c r="M82" s="120">
        <f>M47</f>
        <v>453</v>
      </c>
      <c r="N82" s="113">
        <f>N47</f>
        <v>13</v>
      </c>
      <c r="O82" s="120">
        <f>O47</f>
        <v>4</v>
      </c>
      <c r="P82" s="331"/>
      <c r="Q82" s="140"/>
    </row>
    <row r="83" spans="1:17" ht="16.5" thickBot="1">
      <c r="A83" s="673" t="s">
        <v>164</v>
      </c>
      <c r="B83" s="674"/>
      <c r="C83" s="674"/>
      <c r="D83" s="674"/>
      <c r="E83" s="674"/>
      <c r="F83" s="674"/>
      <c r="G83" s="674"/>
      <c r="H83" s="674"/>
      <c r="I83" s="674"/>
      <c r="J83" s="674"/>
      <c r="K83" s="674"/>
      <c r="L83" s="674"/>
      <c r="M83" s="674"/>
      <c r="N83" s="674"/>
      <c r="O83" s="674"/>
      <c r="P83" s="674"/>
      <c r="Q83" s="675"/>
    </row>
    <row r="84" spans="1:17" ht="15.75">
      <c r="A84" s="189"/>
      <c r="B84" s="130" t="s">
        <v>241</v>
      </c>
      <c r="C84" s="433">
        <v>3</v>
      </c>
      <c r="D84" s="191">
        <v>3</v>
      </c>
      <c r="E84" s="196"/>
      <c r="F84" s="197"/>
      <c r="G84" s="193">
        <v>9</v>
      </c>
      <c r="H84" s="194">
        <f aca="true" t="shared" si="15" ref="H84:H92">G84*30</f>
        <v>270</v>
      </c>
      <c r="I84" s="195">
        <v>105</v>
      </c>
      <c r="J84" s="196"/>
      <c r="K84" s="196"/>
      <c r="L84" s="196"/>
      <c r="M84" s="197">
        <f aca="true" t="shared" si="16" ref="M84:M92">H84-I84</f>
        <v>165</v>
      </c>
      <c r="N84" s="190"/>
      <c r="O84" s="192"/>
      <c r="P84" s="190">
        <v>7</v>
      </c>
      <c r="Q84" s="199"/>
    </row>
    <row r="85" spans="1:17" ht="15.75">
      <c r="A85" s="328" t="s">
        <v>165</v>
      </c>
      <c r="B85" s="434" t="s">
        <v>247</v>
      </c>
      <c r="C85" s="203"/>
      <c r="D85" s="173">
        <v>3</v>
      </c>
      <c r="E85" s="329"/>
      <c r="F85" s="177"/>
      <c r="G85" s="201">
        <v>4</v>
      </c>
      <c r="H85" s="202">
        <f>G85*30</f>
        <v>120</v>
      </c>
      <c r="I85" s="435">
        <f>J85+K85+L85</f>
        <v>45</v>
      </c>
      <c r="J85" s="173">
        <v>15</v>
      </c>
      <c r="K85" s="435">
        <v>30</v>
      </c>
      <c r="L85" s="173"/>
      <c r="M85" s="127">
        <f>H85-I85</f>
        <v>75</v>
      </c>
      <c r="N85" s="174"/>
      <c r="O85" s="175"/>
      <c r="P85" s="174">
        <v>3</v>
      </c>
      <c r="Q85" s="327"/>
    </row>
    <row r="86" spans="1:17" ht="15.75">
      <c r="A86" s="332" t="s">
        <v>166</v>
      </c>
      <c r="B86" s="133" t="s">
        <v>85</v>
      </c>
      <c r="C86" s="333">
        <v>3</v>
      </c>
      <c r="D86" s="65"/>
      <c r="E86" s="65"/>
      <c r="F86" s="334"/>
      <c r="G86" s="400">
        <v>5</v>
      </c>
      <c r="H86" s="84">
        <f t="shared" si="15"/>
        <v>150</v>
      </c>
      <c r="I86" s="336">
        <f aca="true" t="shared" si="17" ref="I86:I92">J86+K86+L86</f>
        <v>60</v>
      </c>
      <c r="J86" s="68">
        <v>30</v>
      </c>
      <c r="K86" s="401">
        <v>30</v>
      </c>
      <c r="L86" s="68"/>
      <c r="M86" s="175">
        <f t="shared" si="16"/>
        <v>90</v>
      </c>
      <c r="N86" s="128"/>
      <c r="O86" s="141"/>
      <c r="P86" s="128">
        <v>4</v>
      </c>
      <c r="Q86" s="92"/>
    </row>
    <row r="87" spans="1:17" ht="15.75">
      <c r="A87" s="335" t="s">
        <v>167</v>
      </c>
      <c r="B87" s="133" t="s">
        <v>128</v>
      </c>
      <c r="C87" s="333"/>
      <c r="D87" s="73">
        <v>3</v>
      </c>
      <c r="E87" s="65"/>
      <c r="F87" s="334"/>
      <c r="G87" s="400">
        <v>4</v>
      </c>
      <c r="H87" s="84">
        <f t="shared" si="15"/>
        <v>120</v>
      </c>
      <c r="I87" s="336">
        <f t="shared" si="17"/>
        <v>45</v>
      </c>
      <c r="J87" s="68">
        <v>30</v>
      </c>
      <c r="K87" s="401"/>
      <c r="L87" s="68">
        <v>15</v>
      </c>
      <c r="M87" s="401">
        <f t="shared" si="16"/>
        <v>75</v>
      </c>
      <c r="N87" s="128"/>
      <c r="O87" s="85"/>
      <c r="P87" s="336">
        <v>3</v>
      </c>
      <c r="Q87" s="92"/>
    </row>
    <row r="88" spans="1:17" ht="31.5">
      <c r="A88" s="337" t="s">
        <v>168</v>
      </c>
      <c r="B88" s="133" t="s">
        <v>189</v>
      </c>
      <c r="C88" s="333">
        <v>3</v>
      </c>
      <c r="D88" s="65"/>
      <c r="E88" s="65"/>
      <c r="F88" s="334"/>
      <c r="G88" s="400">
        <v>5</v>
      </c>
      <c r="H88" s="84">
        <f t="shared" si="15"/>
        <v>150</v>
      </c>
      <c r="I88" s="336">
        <f t="shared" si="17"/>
        <v>60</v>
      </c>
      <c r="J88" s="68">
        <v>45</v>
      </c>
      <c r="K88" s="401"/>
      <c r="L88" s="68">
        <v>15</v>
      </c>
      <c r="M88" s="401">
        <f t="shared" si="16"/>
        <v>90</v>
      </c>
      <c r="N88" s="128"/>
      <c r="O88" s="85"/>
      <c r="P88" s="336">
        <v>4</v>
      </c>
      <c r="Q88" s="92"/>
    </row>
    <row r="89" spans="1:17" ht="31.5">
      <c r="A89" s="338" t="s">
        <v>176</v>
      </c>
      <c r="B89" s="135" t="s">
        <v>205</v>
      </c>
      <c r="C89" s="339">
        <v>3</v>
      </c>
      <c r="D89" s="158"/>
      <c r="E89" s="159"/>
      <c r="F89" s="249"/>
      <c r="G89" s="402">
        <v>5</v>
      </c>
      <c r="H89" s="84">
        <f t="shared" si="15"/>
        <v>150</v>
      </c>
      <c r="I89" s="336">
        <f t="shared" si="17"/>
        <v>60</v>
      </c>
      <c r="J89" s="403">
        <v>45</v>
      </c>
      <c r="K89" s="404"/>
      <c r="L89" s="403">
        <v>15</v>
      </c>
      <c r="M89" s="401">
        <f t="shared" si="16"/>
        <v>90</v>
      </c>
      <c r="N89" s="164"/>
      <c r="O89" s="340"/>
      <c r="P89" s="341">
        <v>4</v>
      </c>
      <c r="Q89" s="163"/>
    </row>
    <row r="90" spans="1:17" ht="31.5">
      <c r="A90" s="338" t="s">
        <v>169</v>
      </c>
      <c r="B90" s="135" t="s">
        <v>129</v>
      </c>
      <c r="C90" s="339"/>
      <c r="D90" s="158">
        <v>3</v>
      </c>
      <c r="E90" s="159"/>
      <c r="F90" s="249"/>
      <c r="G90" s="402">
        <v>4</v>
      </c>
      <c r="H90" s="84">
        <f t="shared" si="15"/>
        <v>120</v>
      </c>
      <c r="I90" s="336">
        <f t="shared" si="17"/>
        <v>45</v>
      </c>
      <c r="J90" s="403">
        <v>30</v>
      </c>
      <c r="K90" s="404">
        <v>8</v>
      </c>
      <c r="L90" s="403">
        <v>7</v>
      </c>
      <c r="M90" s="401">
        <f t="shared" si="16"/>
        <v>75</v>
      </c>
      <c r="N90" s="164"/>
      <c r="O90" s="340"/>
      <c r="P90" s="341">
        <v>3</v>
      </c>
      <c r="Q90" s="163"/>
    </row>
    <row r="91" spans="1:17" ht="31.5">
      <c r="A91" s="338" t="s">
        <v>174</v>
      </c>
      <c r="B91" s="135" t="s">
        <v>140</v>
      </c>
      <c r="C91" s="339">
        <v>3</v>
      </c>
      <c r="D91" s="158"/>
      <c r="E91" s="159"/>
      <c r="F91" s="249"/>
      <c r="G91" s="405">
        <v>5</v>
      </c>
      <c r="H91" s="406">
        <f t="shared" si="15"/>
        <v>150</v>
      </c>
      <c r="I91" s="341">
        <f t="shared" si="17"/>
        <v>60</v>
      </c>
      <c r="J91" s="403">
        <v>45</v>
      </c>
      <c r="K91" s="404"/>
      <c r="L91" s="403">
        <v>15</v>
      </c>
      <c r="M91" s="404">
        <f t="shared" si="16"/>
        <v>90</v>
      </c>
      <c r="N91" s="164"/>
      <c r="O91" s="340"/>
      <c r="P91" s="164">
        <v>4</v>
      </c>
      <c r="Q91" s="163"/>
    </row>
    <row r="92" spans="1:17" ht="32.25" thickBot="1">
      <c r="A92" s="338" t="s">
        <v>175</v>
      </c>
      <c r="B92" s="135" t="s">
        <v>206</v>
      </c>
      <c r="C92" s="339"/>
      <c r="D92" s="158">
        <v>3</v>
      </c>
      <c r="E92" s="159"/>
      <c r="F92" s="160"/>
      <c r="G92" s="402">
        <v>4</v>
      </c>
      <c r="H92" s="406">
        <f t="shared" si="15"/>
        <v>120</v>
      </c>
      <c r="I92" s="343">
        <f t="shared" si="17"/>
        <v>45</v>
      </c>
      <c r="J92" s="403">
        <v>30</v>
      </c>
      <c r="K92" s="403"/>
      <c r="L92" s="403">
        <v>15</v>
      </c>
      <c r="M92" s="404">
        <f t="shared" si="16"/>
        <v>75</v>
      </c>
      <c r="N92" s="164"/>
      <c r="O92" s="342"/>
      <c r="P92" s="343">
        <v>3</v>
      </c>
      <c r="Q92" s="163"/>
    </row>
    <row r="93" spans="1:17" ht="16.5" thickBot="1">
      <c r="A93" s="673" t="s">
        <v>171</v>
      </c>
      <c r="B93" s="674"/>
      <c r="C93" s="674"/>
      <c r="D93" s="674"/>
      <c r="E93" s="674"/>
      <c r="F93" s="675"/>
      <c r="G93" s="112">
        <f>G84</f>
        <v>9</v>
      </c>
      <c r="H93" s="113">
        <f>H84</f>
        <v>270</v>
      </c>
      <c r="I93" s="118">
        <f>I84</f>
        <v>105</v>
      </c>
      <c r="J93" s="119"/>
      <c r="K93" s="119"/>
      <c r="L93" s="119"/>
      <c r="M93" s="120">
        <f>M84</f>
        <v>165</v>
      </c>
      <c r="N93" s="344"/>
      <c r="O93" s="120"/>
      <c r="P93" s="138">
        <f>P84</f>
        <v>7</v>
      </c>
      <c r="Q93" s="345"/>
    </row>
    <row r="94" spans="1:22" ht="16.5" thickBot="1">
      <c r="A94" s="704" t="s">
        <v>125</v>
      </c>
      <c r="B94" s="705"/>
      <c r="C94" s="705"/>
      <c r="D94" s="705"/>
      <c r="E94" s="705"/>
      <c r="F94" s="706"/>
      <c r="G94" s="346">
        <f>G45+G82+G93</f>
        <v>36</v>
      </c>
      <c r="H94" s="347">
        <f>H45+H82+H93</f>
        <v>1080</v>
      </c>
      <c r="I94" s="118">
        <f>I45+I82+I93</f>
        <v>408</v>
      </c>
      <c r="J94" s="119"/>
      <c r="K94" s="119"/>
      <c r="L94" s="119"/>
      <c r="M94" s="120">
        <f>M45+M82+M93</f>
        <v>672</v>
      </c>
      <c r="N94" s="118">
        <f>N45+N82+N93</f>
        <v>13</v>
      </c>
      <c r="O94" s="120">
        <f>O45+O82+O93</f>
        <v>6</v>
      </c>
      <c r="P94" s="118">
        <f>P45+P82+P93</f>
        <v>7</v>
      </c>
      <c r="Q94" s="180"/>
      <c r="R94" s="44"/>
      <c r="S94" s="44"/>
      <c r="T94" s="44"/>
      <c r="U94" s="44"/>
      <c r="V94" s="44"/>
    </row>
    <row r="95" spans="1:22" ht="16.5" thickBot="1">
      <c r="A95" s="704" t="s">
        <v>102</v>
      </c>
      <c r="B95" s="705"/>
      <c r="C95" s="705"/>
      <c r="D95" s="705"/>
      <c r="E95" s="705"/>
      <c r="F95" s="706"/>
      <c r="G95" s="312">
        <f>G38+G94</f>
        <v>120</v>
      </c>
      <c r="H95" s="348">
        <f>H38+H94</f>
        <v>3600</v>
      </c>
      <c r="I95" s="349">
        <f>I38+I94</f>
        <v>954</v>
      </c>
      <c r="J95" s="350"/>
      <c r="K95" s="350"/>
      <c r="L95" s="350"/>
      <c r="M95" s="351">
        <f>M38+M94</f>
        <v>1566</v>
      </c>
      <c r="N95" s="349">
        <f>N38+N94</f>
        <v>20</v>
      </c>
      <c r="O95" s="352">
        <f>O38+O94</f>
        <v>19.5</v>
      </c>
      <c r="P95" s="349">
        <f>P38+P94</f>
        <v>20</v>
      </c>
      <c r="Q95" s="351"/>
      <c r="R95" s="44"/>
      <c r="S95" s="44"/>
      <c r="T95" s="44"/>
      <c r="U95" s="44"/>
      <c r="V95" s="44"/>
    </row>
    <row r="96" spans="1:22" ht="16.5" thickBot="1">
      <c r="A96" s="685" t="s">
        <v>103</v>
      </c>
      <c r="B96" s="685"/>
      <c r="C96" s="685"/>
      <c r="D96" s="685"/>
      <c r="E96" s="685"/>
      <c r="F96" s="685"/>
      <c r="G96" s="685"/>
      <c r="H96" s="685"/>
      <c r="I96" s="685"/>
      <c r="J96" s="685"/>
      <c r="K96" s="685"/>
      <c r="L96" s="685"/>
      <c r="M96" s="685"/>
      <c r="N96" s="118">
        <f>N95</f>
        <v>20</v>
      </c>
      <c r="O96" s="140">
        <f>O95</f>
        <v>19.5</v>
      </c>
      <c r="P96" s="118">
        <f>P95</f>
        <v>20</v>
      </c>
      <c r="Q96" s="120"/>
      <c r="R96" s="44"/>
      <c r="S96" s="44"/>
      <c r="T96" s="44"/>
      <c r="U96" s="44"/>
      <c r="V96" s="44"/>
    </row>
    <row r="97" spans="1:22" s="35" customFormat="1" ht="16.5" thickBot="1">
      <c r="A97" s="699" t="s">
        <v>104</v>
      </c>
      <c r="B97" s="700"/>
      <c r="C97" s="700"/>
      <c r="D97" s="700"/>
      <c r="E97" s="700"/>
      <c r="F97" s="700"/>
      <c r="G97" s="700"/>
      <c r="H97" s="700"/>
      <c r="I97" s="700"/>
      <c r="J97" s="700"/>
      <c r="K97" s="700"/>
      <c r="L97" s="700"/>
      <c r="M97" s="701"/>
      <c r="N97" s="113">
        <v>4</v>
      </c>
      <c r="O97" s="120">
        <v>3</v>
      </c>
      <c r="P97" s="169">
        <v>2</v>
      </c>
      <c r="Q97" s="170"/>
      <c r="S97" s="45"/>
      <c r="T97" s="45"/>
      <c r="U97" s="45"/>
      <c r="V97" s="45"/>
    </row>
    <row r="98" spans="1:22" s="35" customFormat="1" ht="16.5" thickBot="1">
      <c r="A98" s="703" t="s">
        <v>105</v>
      </c>
      <c r="B98" s="703"/>
      <c r="C98" s="703"/>
      <c r="D98" s="703"/>
      <c r="E98" s="703"/>
      <c r="F98" s="703"/>
      <c r="G98" s="703"/>
      <c r="H98" s="703"/>
      <c r="I98" s="703"/>
      <c r="J98" s="703"/>
      <c r="K98" s="703"/>
      <c r="L98" s="703"/>
      <c r="M98" s="703"/>
      <c r="N98" s="113">
        <v>3</v>
      </c>
      <c r="O98" s="120">
        <v>4</v>
      </c>
      <c r="P98" s="171">
        <v>5</v>
      </c>
      <c r="Q98" s="172">
        <v>1</v>
      </c>
      <c r="R98" s="44"/>
      <c r="S98" s="44"/>
      <c r="T98" s="44"/>
      <c r="U98" s="44"/>
      <c r="V98" s="44"/>
    </row>
    <row r="99" spans="1:17" s="35" customFormat="1" ht="16.5" thickBot="1">
      <c r="A99" s="703" t="s">
        <v>45</v>
      </c>
      <c r="B99" s="703"/>
      <c r="C99" s="703"/>
      <c r="D99" s="703"/>
      <c r="E99" s="703"/>
      <c r="F99" s="703"/>
      <c r="G99" s="703"/>
      <c r="H99" s="703"/>
      <c r="I99" s="703"/>
      <c r="J99" s="703"/>
      <c r="K99" s="703"/>
      <c r="L99" s="703"/>
      <c r="M99" s="703"/>
      <c r="N99" s="373"/>
      <c r="O99" s="172"/>
      <c r="P99" s="353"/>
      <c r="Q99" s="354"/>
    </row>
    <row r="100" spans="1:17" s="35" customFormat="1" ht="16.5" thickBot="1">
      <c r="A100" s="714" t="s">
        <v>46</v>
      </c>
      <c r="B100" s="714"/>
      <c r="C100" s="714"/>
      <c r="D100" s="714"/>
      <c r="E100" s="714"/>
      <c r="F100" s="714"/>
      <c r="G100" s="714"/>
      <c r="H100" s="714"/>
      <c r="I100" s="714"/>
      <c r="J100" s="714"/>
      <c r="K100" s="714"/>
      <c r="L100" s="714"/>
      <c r="M100" s="714"/>
      <c r="N100" s="374">
        <v>1</v>
      </c>
      <c r="O100" s="378">
        <v>1</v>
      </c>
      <c r="P100" s="169"/>
      <c r="Q100" s="355"/>
    </row>
    <row r="101" spans="1:17" s="35" customFormat="1" ht="16.5" thickBot="1">
      <c r="A101" s="700" t="s">
        <v>223</v>
      </c>
      <c r="B101" s="700"/>
      <c r="C101" s="700"/>
      <c r="D101" s="700"/>
      <c r="E101" s="700"/>
      <c r="F101" s="700"/>
      <c r="G101" s="700"/>
      <c r="H101" s="700"/>
      <c r="I101" s="700"/>
      <c r="J101" s="700"/>
      <c r="K101" s="700"/>
      <c r="L101" s="700"/>
      <c r="M101" s="701"/>
      <c r="N101" s="695">
        <f>G12+G13+G15+G16+G19+G20+G23+G25+G32+G41+G47</f>
        <v>60</v>
      </c>
      <c r="O101" s="696"/>
      <c r="P101" s="697">
        <f>G14+G26+G27+G28+G29+G33+G36+G84</f>
        <v>60</v>
      </c>
      <c r="Q101" s="688"/>
    </row>
    <row r="102" spans="1:17" s="35" customFormat="1" ht="16.5" thickBot="1">
      <c r="A102" s="715" t="s">
        <v>222</v>
      </c>
      <c r="B102" s="715"/>
      <c r="C102" s="715"/>
      <c r="D102" s="715"/>
      <c r="E102" s="715"/>
      <c r="F102" s="715"/>
      <c r="G102" s="715"/>
      <c r="H102" s="715"/>
      <c r="I102" s="715"/>
      <c r="J102" s="715"/>
      <c r="K102" s="715"/>
      <c r="L102" s="715"/>
      <c r="M102" s="716"/>
      <c r="N102" s="356" t="s">
        <v>47</v>
      </c>
      <c r="O102" s="352">
        <f>G38/G95*100</f>
        <v>70</v>
      </c>
      <c r="P102" s="357" t="s">
        <v>106</v>
      </c>
      <c r="Q102" s="358">
        <f>G94/G95*100</f>
        <v>30</v>
      </c>
    </row>
    <row r="103" spans="1:17" s="35" customFormat="1" ht="30.75" customHeight="1" thickBot="1">
      <c r="A103" s="717"/>
      <c r="B103" s="717"/>
      <c r="C103" s="717"/>
      <c r="D103" s="717"/>
      <c r="E103" s="717"/>
      <c r="F103" s="717"/>
      <c r="G103" s="717"/>
      <c r="H103" s="717"/>
      <c r="I103" s="717"/>
      <c r="J103" s="717"/>
      <c r="K103" s="717"/>
      <c r="L103" s="717"/>
      <c r="M103" s="718"/>
      <c r="N103" s="712" t="s">
        <v>217</v>
      </c>
      <c r="O103" s="712"/>
      <c r="P103" s="712"/>
      <c r="Q103" s="387">
        <f>(G30+G93)/G95*100</f>
        <v>30</v>
      </c>
    </row>
    <row r="104" spans="1:17" s="35" customFormat="1" ht="16.5" thickBot="1">
      <c r="A104" s="719" t="s">
        <v>242</v>
      </c>
      <c r="B104" s="720"/>
      <c r="C104" s="720"/>
      <c r="D104" s="720"/>
      <c r="E104" s="720"/>
      <c r="F104" s="720"/>
      <c r="G104" s="720"/>
      <c r="H104" s="720"/>
      <c r="I104" s="720"/>
      <c r="J104" s="720"/>
      <c r="K104" s="720"/>
      <c r="L104" s="720"/>
      <c r="M104" s="720"/>
      <c r="N104" s="720"/>
      <c r="O104" s="720"/>
      <c r="P104" s="720"/>
      <c r="Q104" s="721"/>
    </row>
    <row r="105" spans="1:17" s="35" customFormat="1" ht="15.75">
      <c r="A105" s="189" t="s">
        <v>243</v>
      </c>
      <c r="B105" s="416" t="s">
        <v>218</v>
      </c>
      <c r="C105" s="417"/>
      <c r="D105" s="418" t="s">
        <v>219</v>
      </c>
      <c r="E105" s="419"/>
      <c r="F105" s="425"/>
      <c r="G105" s="431"/>
      <c r="H105" s="431"/>
      <c r="I105" s="427"/>
      <c r="J105" s="419"/>
      <c r="K105" s="419"/>
      <c r="L105" s="419"/>
      <c r="M105" s="419"/>
      <c r="N105" s="420" t="s">
        <v>220</v>
      </c>
      <c r="O105" s="421" t="s">
        <v>220</v>
      </c>
      <c r="P105" s="428"/>
      <c r="Q105" s="422"/>
    </row>
    <row r="106" spans="1:17" s="35" customFormat="1" ht="48" thickBot="1">
      <c r="A106" s="407" t="s">
        <v>244</v>
      </c>
      <c r="B106" s="147" t="s">
        <v>245</v>
      </c>
      <c r="C106" s="408">
        <v>2</v>
      </c>
      <c r="D106" s="409">
        <v>1</v>
      </c>
      <c r="E106" s="409"/>
      <c r="F106" s="426"/>
      <c r="G106" s="410">
        <v>6</v>
      </c>
      <c r="H106" s="411">
        <f>G106*30</f>
        <v>180</v>
      </c>
      <c r="I106" s="412">
        <f>J106+L106+K106</f>
        <v>99</v>
      </c>
      <c r="J106" s="413"/>
      <c r="K106" s="413"/>
      <c r="L106" s="414">
        <v>99</v>
      </c>
      <c r="M106" s="233">
        <f>H106-I106</f>
        <v>81</v>
      </c>
      <c r="N106" s="415">
        <v>3</v>
      </c>
      <c r="O106" s="429">
        <v>3</v>
      </c>
      <c r="P106" s="423"/>
      <c r="Q106" s="424"/>
    </row>
    <row r="107" spans="1:17" s="35" customFormat="1" ht="15.75">
      <c r="A107" s="702" t="s">
        <v>221</v>
      </c>
      <c r="B107" s="702"/>
      <c r="C107" s="702"/>
      <c r="D107" s="702"/>
      <c r="E107" s="702"/>
      <c r="F107" s="702"/>
      <c r="G107" s="702"/>
      <c r="H107" s="702"/>
      <c r="I107" s="702"/>
      <c r="J107" s="702"/>
      <c r="K107" s="702"/>
      <c r="L107" s="702"/>
      <c r="M107" s="702"/>
      <c r="N107" s="702"/>
      <c r="O107" s="702"/>
      <c r="P107" s="702"/>
      <c r="Q107" s="702"/>
    </row>
    <row r="108" spans="2:17" s="35" customFormat="1" ht="15.75">
      <c r="B108" s="359"/>
      <c r="C108" s="359"/>
      <c r="D108" s="359"/>
      <c r="E108" s="359"/>
      <c r="F108" s="359"/>
      <c r="G108" s="359"/>
      <c r="H108" s="359"/>
      <c r="I108" s="359"/>
      <c r="J108" s="359"/>
      <c r="K108" s="359"/>
      <c r="N108" s="168"/>
      <c r="O108" s="168"/>
      <c r="P108" s="168"/>
      <c r="Q108" s="168"/>
    </row>
    <row r="109" spans="2:17" s="35" customFormat="1" ht="17.25" customHeight="1">
      <c r="B109" s="363" t="s">
        <v>65</v>
      </c>
      <c r="C109" s="359"/>
      <c r="D109" s="708"/>
      <c r="E109" s="708"/>
      <c r="F109" s="709"/>
      <c r="G109" s="709"/>
      <c r="H109" s="362"/>
      <c r="I109" s="710" t="s">
        <v>68</v>
      </c>
      <c r="J109" s="710"/>
      <c r="K109" s="710"/>
      <c r="L109" s="710"/>
      <c r="N109" s="168"/>
      <c r="O109" s="168"/>
      <c r="P109" s="168"/>
      <c r="Q109" s="168"/>
    </row>
    <row r="110" spans="2:17" s="35" customFormat="1" ht="12.75" customHeight="1">
      <c r="B110" s="363"/>
      <c r="C110" s="359"/>
      <c r="D110" s="359"/>
      <c r="E110" s="359"/>
      <c r="F110" s="364"/>
      <c r="G110" s="364"/>
      <c r="H110" s="363"/>
      <c r="I110" s="363"/>
      <c r="J110" s="365"/>
      <c r="K110" s="365"/>
      <c r="N110" s="168"/>
      <c r="O110" s="168"/>
      <c r="P110" s="168"/>
      <c r="Q110" s="168"/>
    </row>
    <row r="111" spans="2:17" s="35" customFormat="1" ht="15.75">
      <c r="B111" s="363" t="s">
        <v>66</v>
      </c>
      <c r="C111" s="359"/>
      <c r="D111" s="360"/>
      <c r="E111" s="360"/>
      <c r="F111" s="361"/>
      <c r="G111" s="361"/>
      <c r="H111" s="362"/>
      <c r="I111" s="710" t="s">
        <v>69</v>
      </c>
      <c r="J111" s="710"/>
      <c r="K111" s="710"/>
      <c r="L111" s="710"/>
      <c r="N111" s="168"/>
      <c r="O111" s="168"/>
      <c r="P111" s="168"/>
      <c r="Q111" s="168"/>
    </row>
    <row r="112" spans="2:17" s="35" customFormat="1" ht="15.75">
      <c r="B112" s="366"/>
      <c r="H112" s="366"/>
      <c r="I112" s="366"/>
      <c r="J112" s="366"/>
      <c r="K112" s="366"/>
      <c r="N112" s="168"/>
      <c r="O112" s="168"/>
      <c r="P112" s="168"/>
      <c r="Q112" s="168"/>
    </row>
    <row r="113" spans="2:17" s="35" customFormat="1" ht="15.75">
      <c r="B113" s="363" t="s">
        <v>67</v>
      </c>
      <c r="C113" s="359"/>
      <c r="D113" s="708"/>
      <c r="E113" s="708"/>
      <c r="F113" s="709"/>
      <c r="G113" s="709"/>
      <c r="H113" s="362"/>
      <c r="I113" s="710" t="s">
        <v>70</v>
      </c>
      <c r="J113" s="710"/>
      <c r="K113" s="710"/>
      <c r="L113" s="710"/>
      <c r="N113" s="698"/>
      <c r="O113" s="698"/>
      <c r="P113" s="698"/>
      <c r="Q113" s="698"/>
    </row>
    <row r="114" spans="2:17" s="35" customFormat="1" ht="15.75">
      <c r="B114" s="366"/>
      <c r="N114" s="698"/>
      <c r="O114" s="698"/>
      <c r="P114" s="698"/>
      <c r="Q114" s="698"/>
    </row>
    <row r="115" spans="2:17" s="35" customFormat="1" ht="15.75">
      <c r="B115" s="363" t="s">
        <v>107</v>
      </c>
      <c r="C115" s="359"/>
      <c r="D115" s="708"/>
      <c r="E115" s="708"/>
      <c r="F115" s="709"/>
      <c r="G115" s="709"/>
      <c r="H115" s="359"/>
      <c r="I115" s="710" t="s">
        <v>108</v>
      </c>
      <c r="J115" s="713"/>
      <c r="K115" s="713"/>
      <c r="N115" s="168"/>
      <c r="O115" s="168"/>
      <c r="P115" s="168"/>
      <c r="Q115" s="168"/>
    </row>
    <row r="116" spans="1:17" s="35" customFormat="1" ht="15.75">
      <c r="A116" s="367"/>
      <c r="B116" s="368"/>
      <c r="C116" s="707" t="s">
        <v>29</v>
      </c>
      <c r="D116" s="707"/>
      <c r="E116" s="707"/>
      <c r="F116" s="707"/>
      <c r="G116" s="707"/>
      <c r="H116" s="707"/>
      <c r="I116" s="707"/>
      <c r="J116" s="707"/>
      <c r="K116" s="707"/>
      <c r="L116" s="369"/>
      <c r="M116" s="369"/>
      <c r="N116" s="168"/>
      <c r="O116" s="168"/>
      <c r="P116" s="168"/>
      <c r="Q116" s="168"/>
    </row>
    <row r="117" spans="1:17" s="35" customFormat="1" ht="15.75">
      <c r="A117" s="370"/>
      <c r="B117" s="363" t="s">
        <v>172</v>
      </c>
      <c r="C117" s="359"/>
      <c r="D117" s="708"/>
      <c r="E117" s="708"/>
      <c r="F117" s="709"/>
      <c r="G117" s="709"/>
      <c r="H117" s="359"/>
      <c r="I117" s="710" t="s">
        <v>173</v>
      </c>
      <c r="J117" s="713"/>
      <c r="K117" s="713"/>
      <c r="L117" s="38"/>
      <c r="M117" s="38"/>
      <c r="N117" s="711"/>
      <c r="O117" s="711"/>
      <c r="P117" s="711"/>
      <c r="Q117" s="711"/>
    </row>
    <row r="118" spans="1:17" s="35" customFormat="1" ht="15.75">
      <c r="A118" s="370"/>
      <c r="B118" s="38"/>
      <c r="C118" s="371"/>
      <c r="D118" s="372"/>
      <c r="E118" s="372"/>
      <c r="F118" s="371"/>
      <c r="G118" s="371"/>
      <c r="H118" s="371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s="35" customFormat="1" ht="15.75">
      <c r="A119" s="39"/>
      <c r="B119" s="40"/>
      <c r="C119" s="41"/>
      <c r="D119" s="42"/>
      <c r="E119" s="42"/>
      <c r="F119" s="41"/>
      <c r="G119" s="41"/>
      <c r="H119" s="41"/>
      <c r="I119" s="40"/>
      <c r="J119" s="40"/>
      <c r="K119" s="612"/>
      <c r="L119" s="612"/>
      <c r="M119" s="40"/>
      <c r="N119" s="40"/>
      <c r="O119" s="40"/>
      <c r="P119" s="40"/>
      <c r="Q119" s="40"/>
    </row>
    <row r="121" spans="11:16" ht="15.75">
      <c r="K121" s="613"/>
      <c r="L121" s="613"/>
      <c r="M121" s="111"/>
      <c r="N121" s="111"/>
      <c r="O121" s="111"/>
      <c r="P121" s="111"/>
    </row>
    <row r="122" spans="11:12" ht="15.75">
      <c r="K122" s="612"/>
      <c r="L122" s="612"/>
    </row>
    <row r="123" spans="11:12" ht="15.75">
      <c r="K123" s="612"/>
      <c r="L123" s="612"/>
    </row>
    <row r="124" spans="11:12" ht="15.75">
      <c r="K124" s="612"/>
      <c r="L124" s="612"/>
    </row>
    <row r="125" spans="11:12" ht="15.75">
      <c r="K125" s="612"/>
      <c r="L125" s="612"/>
    </row>
    <row r="126" spans="11:12" ht="15.75">
      <c r="K126" s="612"/>
      <c r="L126" s="612"/>
    </row>
    <row r="127" spans="11:12" ht="15.75">
      <c r="K127" s="612"/>
      <c r="L127" s="612"/>
    </row>
    <row r="128" spans="11:12" ht="15.75">
      <c r="K128" s="612"/>
      <c r="L128" s="612"/>
    </row>
    <row r="129" spans="11:12" ht="15.75">
      <c r="K129" s="612"/>
      <c r="L129" s="612"/>
    </row>
  </sheetData>
  <sheetProtection/>
  <mergeCells count="79">
    <mergeCell ref="N114:Q114"/>
    <mergeCell ref="N117:Q117"/>
    <mergeCell ref="N103:P103"/>
    <mergeCell ref="D117:G117"/>
    <mergeCell ref="I117:K117"/>
    <mergeCell ref="A100:M100"/>
    <mergeCell ref="I113:L113"/>
    <mergeCell ref="A102:M103"/>
    <mergeCell ref="A104:Q104"/>
    <mergeCell ref="I115:K115"/>
    <mergeCell ref="A101:M101"/>
    <mergeCell ref="A94:F94"/>
    <mergeCell ref="A95:F95"/>
    <mergeCell ref="C116:K116"/>
    <mergeCell ref="D115:G115"/>
    <mergeCell ref="D109:G109"/>
    <mergeCell ref="D113:G113"/>
    <mergeCell ref="I109:L109"/>
    <mergeCell ref="I111:L111"/>
    <mergeCell ref="N101:O101"/>
    <mergeCell ref="P101:Q101"/>
    <mergeCell ref="N113:O113"/>
    <mergeCell ref="P113:Q113"/>
    <mergeCell ref="A34:F34"/>
    <mergeCell ref="A97:M97"/>
    <mergeCell ref="A107:Q107"/>
    <mergeCell ref="A82:F82"/>
    <mergeCell ref="A99:M99"/>
    <mergeCell ref="A98:M98"/>
    <mergeCell ref="A83:Q83"/>
    <mergeCell ref="A96:M96"/>
    <mergeCell ref="A93:F93"/>
    <mergeCell ref="A38:F38"/>
    <mergeCell ref="A31:Q31"/>
    <mergeCell ref="A46:Q46"/>
    <mergeCell ref="A45:F45"/>
    <mergeCell ref="A39:Q39"/>
    <mergeCell ref="A17:F17"/>
    <mergeCell ref="A18:Q18"/>
    <mergeCell ref="A35:Q35"/>
    <mergeCell ref="A21:F21"/>
    <mergeCell ref="A30:F30"/>
    <mergeCell ref="A40:Q40"/>
    <mergeCell ref="A22:Q22"/>
    <mergeCell ref="A37:F37"/>
    <mergeCell ref="H3:H7"/>
    <mergeCell ref="D3:D7"/>
    <mergeCell ref="H2:M2"/>
    <mergeCell ref="E4:E7"/>
    <mergeCell ref="K4:K7"/>
    <mergeCell ref="J4:J7"/>
    <mergeCell ref="I4:I7"/>
    <mergeCell ref="P4:Q4"/>
    <mergeCell ref="A2:A7"/>
    <mergeCell ref="C3:C7"/>
    <mergeCell ref="K126:L126"/>
    <mergeCell ref="K124:L124"/>
    <mergeCell ref="K125:L125"/>
    <mergeCell ref="A10:Q10"/>
    <mergeCell ref="A9:Q9"/>
    <mergeCell ref="I3:L3"/>
    <mergeCell ref="M3:M7"/>
    <mergeCell ref="A1:Q1"/>
    <mergeCell ref="N2:Q3"/>
    <mergeCell ref="N6:Q6"/>
    <mergeCell ref="B2:B7"/>
    <mergeCell ref="C2:F2"/>
    <mergeCell ref="F4:F7"/>
    <mergeCell ref="N4:O4"/>
    <mergeCell ref="L4:L7"/>
    <mergeCell ref="G2:G7"/>
    <mergeCell ref="E3:F3"/>
    <mergeCell ref="K128:L128"/>
    <mergeCell ref="K129:L129"/>
    <mergeCell ref="K119:L119"/>
    <mergeCell ref="K121:L121"/>
    <mergeCell ref="K122:L122"/>
    <mergeCell ref="K123:L123"/>
    <mergeCell ref="K127:L1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3" manualBreakCount="3">
    <brk id="38" max="16" man="1"/>
    <brk id="70" max="16" man="1"/>
    <brk id="76" max="16" man="1"/>
  </rowBreaks>
  <colBreaks count="1" manualBreakCount="1">
    <brk id="17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</cp:lastModifiedBy>
  <cp:lastPrinted>2020-04-21T12:31:33Z</cp:lastPrinted>
  <dcterms:created xsi:type="dcterms:W3CDTF">2018-09-25T13:00:18Z</dcterms:created>
  <dcterms:modified xsi:type="dcterms:W3CDTF">2020-05-06T06:32:18Z</dcterms:modified>
  <cp:category/>
  <cp:version/>
  <cp:contentType/>
  <cp:contentStatus/>
</cp:coreProperties>
</file>